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<sst xmlns="http://schemas.openxmlformats.org/spreadsheetml/2006/main" count="539" uniqueCount="143">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</sst>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/>
      <right/>
      <top/>
      <bottom style="medium">
        <color theme="4" tint="0.799979984760284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 style="medium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5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57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 locked="0"/>
    </xf>
    <xf numFmtId="0" fontId="57" fillId="0" borderId="14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8" fillId="14" borderId="15" xfId="0" applyFont="1" applyFill="1" applyBorder="1" applyAlignment="1" applyProtection="1">
      <alignment horizontal="left" vertical="center" wrapText="1"/>
      <protection locked="0"/>
    </xf>
    <xf numFmtId="0" fontId="57" fillId="0" borderId="0" xfId="46" applyFont="1" applyAlignment="1">
      <alignment horizontal="left" vertical="center"/>
    </xf>
    <xf numFmtId="0" fontId="57" fillId="0" borderId="0" xfId="46" applyFont="1" applyAlignment="1">
      <alignment vertical="center"/>
    </xf>
    <xf numFmtId="0" fontId="11" fillId="34" borderId="0" xfId="0" applyFont="1" applyFill="1" applyAlignment="1">
      <alignment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58" fillId="14" borderId="15" xfId="0" applyNumberFormat="1" applyFont="1" applyFill="1" applyBorder="1" applyAlignment="1" applyProtection="1">
      <alignment vertical="center"/>
      <protection locked="0"/>
    </xf>
    <xf numFmtId="3" fontId="58" fillId="14" borderId="17" xfId="0" applyNumberFormat="1" applyFont="1" applyFill="1" applyBorder="1" applyAlignment="1" applyProtection="1">
      <alignment vertical="center"/>
      <protection locked="0"/>
    </xf>
    <xf numFmtId="0" fontId="58" fillId="23" borderId="18" xfId="0" applyFont="1" applyFill="1" applyBorder="1" applyAlignment="1" applyProtection="1">
      <alignment horizontal="center" vertical="center" wrapText="1"/>
      <protection locked="0"/>
    </xf>
    <xf numFmtId="0" fontId="58" fillId="23" borderId="19" xfId="0" applyFont="1" applyFill="1" applyBorder="1" applyAlignment="1" applyProtection="1">
      <alignment horizontal="center" vertical="center" wrapText="1"/>
      <protection locked="0"/>
    </xf>
    <xf numFmtId="0" fontId="58" fillId="23" borderId="18" xfId="0" applyFont="1" applyFill="1" applyBorder="1" applyAlignment="1" applyProtection="1">
      <alignment horizontal="center" vertical="center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/>
    </xf>
    <xf numFmtId="10" fontId="12" fillId="0" borderId="27" xfId="0" applyNumberFormat="1" applyFont="1" applyBorder="1" applyAlignment="1">
      <alignment horizontal="right" vertical="center"/>
    </xf>
    <xf numFmtId="10" fontId="58" fillId="14" borderId="15" xfId="0" applyNumberFormat="1" applyFont="1" applyFill="1" applyBorder="1" applyAlignment="1">
      <alignment vertical="center"/>
    </xf>
    <xf numFmtId="10" fontId="58" fillId="14" borderId="28" xfId="0" applyNumberFormat="1" applyFont="1" applyFill="1" applyBorder="1" applyAlignment="1">
      <alignment vertical="center"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8" fillId="23" borderId="0" xfId="0" applyFont="1" applyFill="1" applyBorder="1" applyAlignment="1" applyProtection="1">
      <alignment horizontal="center" vertical="center" wrapText="1"/>
      <protection locked="0"/>
    </xf>
    <xf numFmtId="0" fontId="58" fillId="23" borderId="2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8" fillId="23" borderId="30" xfId="0" applyFont="1" applyFill="1" applyBorder="1" applyAlignment="1" applyProtection="1">
      <alignment horizontal="center" vertical="center" wrapText="1"/>
      <protection locked="0"/>
    </xf>
    <xf numFmtId="0" fontId="58" fillId="23" borderId="31" xfId="0" applyFont="1" applyFill="1" applyBorder="1" applyAlignment="1" applyProtection="1">
      <alignment horizontal="center" vertical="center" wrapText="1"/>
      <protection locked="0"/>
    </xf>
    <xf numFmtId="3" fontId="58" fillId="14" borderId="28" xfId="0" applyNumberFormat="1" applyFont="1" applyFill="1" applyBorder="1" applyAlignment="1" applyProtection="1">
      <alignment vertical="center"/>
      <protection locked="0"/>
    </xf>
    <xf numFmtId="10" fontId="12" fillId="0" borderId="32" xfId="0" applyNumberFormat="1" applyFont="1" applyBorder="1" applyAlignment="1">
      <alignment horizontal="right" vertical="center"/>
    </xf>
    <xf numFmtId="10" fontId="58" fillId="14" borderId="33" xfId="0" applyNumberFormat="1" applyFont="1" applyFill="1" applyBorder="1" applyAlignment="1">
      <alignment vertical="center"/>
    </xf>
    <xf numFmtId="3" fontId="12" fillId="0" borderId="34" xfId="0" applyNumberFormat="1" applyFont="1" applyBorder="1" applyAlignment="1" applyProtection="1">
      <alignment vertical="center"/>
      <protection locked="0"/>
    </xf>
    <xf numFmtId="0" fontId="58" fillId="23" borderId="35" xfId="0" applyFont="1" applyFill="1" applyBorder="1" applyAlignment="1" applyProtection="1">
      <alignment horizontal="center" vertical="center" wrapText="1"/>
      <protection locked="0"/>
    </xf>
    <xf numFmtId="0" fontId="57" fillId="2" borderId="36" xfId="0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Border="1" applyAlignment="1" applyProtection="1">
      <alignment vertical="center"/>
      <protection locked="0"/>
    </xf>
    <xf numFmtId="3" fontId="12" fillId="0" borderId="38" xfId="0" applyNumberFormat="1" applyFont="1" applyBorder="1" applyAlignment="1" applyProtection="1">
      <alignment vertical="center"/>
      <protection locked="0"/>
    </xf>
    <xf numFmtId="0" fontId="5" fillId="0" borderId="39" xfId="0" applyFont="1" applyBorder="1" applyAlignment="1">
      <alignment/>
    </xf>
    <xf numFmtId="4" fontId="12" fillId="0" borderId="32" xfId="0" applyNumberFormat="1" applyFont="1" applyFill="1" applyBorder="1" applyAlignment="1">
      <alignment vertical="center"/>
    </xf>
    <xf numFmtId="2" fontId="12" fillId="0" borderId="32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8" fillId="14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180" fontId="12" fillId="0" borderId="27" xfId="0" applyNumberFormat="1" applyFont="1" applyBorder="1" applyAlignment="1">
      <alignment horizontal="right" vertical="center"/>
    </xf>
    <xf numFmtId="180" fontId="58" fillId="14" borderId="15" xfId="0" applyNumberFormat="1" applyFont="1" applyFill="1" applyBorder="1" applyAlignment="1">
      <alignment vertical="center"/>
    </xf>
    <xf numFmtId="3" fontId="59" fillId="0" borderId="12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vertical="center"/>
    </xf>
    <xf numFmtId="3" fontId="59" fillId="0" borderId="40" xfId="0" applyNumberFormat="1" applyFont="1" applyBorder="1" applyAlignment="1">
      <alignment vertical="center"/>
    </xf>
    <xf numFmtId="3" fontId="58" fillId="14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3" xfId="0" applyNumberFormat="1" applyFont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0" fontId="58" fillId="23" borderId="19" xfId="0" applyFont="1" applyFill="1" applyBorder="1" applyAlignment="1" applyProtection="1">
      <alignment horizontal="center" vertical="center" wrapText="1"/>
      <protection locked="0"/>
    </xf>
    <xf numFmtId="0" fontId="58" fillId="23" borderId="18" xfId="0" applyFont="1" applyFill="1" applyBorder="1" applyAlignment="1" applyProtection="1">
      <alignment horizontal="center" vertical="center" wrapText="1"/>
      <protection locked="0"/>
    </xf>
    <xf numFmtId="0" fontId="58" fillId="23" borderId="41" xfId="0" applyFont="1" applyFill="1" applyBorder="1" applyAlignment="1" applyProtection="1">
      <alignment horizontal="center" vertical="center" wrapText="1"/>
      <protection locked="0"/>
    </xf>
    <xf numFmtId="0" fontId="57" fillId="2" borderId="42" xfId="0" applyFont="1" applyFill="1" applyBorder="1" applyAlignment="1" applyProtection="1">
      <alignment horizontal="center" vertical="center" wrapText="1"/>
      <protection locked="0"/>
    </xf>
    <xf numFmtId="0" fontId="57" fillId="2" borderId="31" xfId="0" applyFont="1" applyFill="1" applyBorder="1" applyAlignment="1" applyProtection="1">
      <alignment horizontal="center" vertical="center" wrapText="1"/>
      <protection locked="0"/>
    </xf>
    <xf numFmtId="0" fontId="57" fillId="2" borderId="16" xfId="0" applyFont="1" applyFill="1" applyBorder="1" applyAlignment="1" applyProtection="1">
      <alignment horizontal="center" vertical="center" wrapText="1"/>
      <protection locked="0"/>
    </xf>
    <xf numFmtId="0" fontId="57" fillId="2" borderId="29" xfId="0" applyFont="1" applyFill="1" applyBorder="1" applyAlignment="1" applyProtection="1">
      <alignment horizontal="center" vertical="center" wrapText="1"/>
      <protection locked="0"/>
    </xf>
    <xf numFmtId="0" fontId="57" fillId="2" borderId="20" xfId="0" applyFont="1" applyFill="1" applyBorder="1" applyAlignment="1" applyProtection="1">
      <alignment horizontal="center" vertical="center" wrapText="1"/>
      <protection locked="0"/>
    </xf>
    <xf numFmtId="0" fontId="57" fillId="2" borderId="30" xfId="0" applyFont="1" applyFill="1" applyBorder="1" applyAlignment="1" applyProtection="1">
      <alignment horizontal="center" vertical="center" wrapText="1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 locked="0"/>
    </xf>
    <xf numFmtId="0" fontId="58" fillId="23" borderId="0" xfId="0" applyFont="1" applyFill="1" applyBorder="1" applyAlignment="1" applyProtection="1">
      <alignment horizontal="center" vertical="center" wrapText="1"/>
      <protection locked="0"/>
    </xf>
    <xf numFmtId="0" fontId="58" fillId="23" borderId="29" xfId="0" applyFont="1" applyFill="1" applyBorder="1" applyAlignment="1" applyProtection="1">
      <alignment horizontal="center" vertical="center" wrapText="1"/>
      <protection locked="0"/>
    </xf>
    <xf numFmtId="0" fontId="58" fillId="23" borderId="43" xfId="0" applyFont="1" applyFill="1" applyBorder="1" applyAlignment="1" applyProtection="1">
      <alignment horizontal="center" vertical="center" wrapText="1"/>
      <protection locked="0"/>
    </xf>
    <xf numFmtId="0" fontId="58" fillId="23" borderId="44" xfId="0" applyFont="1" applyFill="1" applyBorder="1" applyAlignment="1" applyProtection="1">
      <alignment horizontal="center" vertical="center" wrapText="1"/>
      <protection locked="0"/>
    </xf>
    <xf numFmtId="0" fontId="58" fillId="23" borderId="45" xfId="0" applyFont="1" applyFill="1" applyBorder="1" applyAlignment="1" applyProtection="1">
      <alignment horizontal="center" vertical="center" wrapText="1"/>
      <protection locked="0"/>
    </xf>
    <xf numFmtId="0" fontId="58" fillId="23" borderId="46" xfId="0" applyFont="1" applyFill="1" applyBorder="1" applyAlignment="1" applyProtection="1">
      <alignment horizontal="center" vertical="center" wrapText="1"/>
      <protection locked="0"/>
    </xf>
    <xf numFmtId="0" fontId="58" fillId="23" borderId="47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vimientoTod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Informe de Violencia Domestica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2018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3" ht="19.5" customHeight="1">
      <c r="B19" s="39" t="s">
        <v>126</v>
      </c>
      <c r="C19" s="40"/>
    </row>
    <row r="20" ht="19.5" customHeight="1">
      <c r="B20" s="39" t="s">
        <v>127</v>
      </c>
    </row>
    <row r="21" ht="19.5" customHeight="1">
      <c r="B21" s="39" t="s">
        <v>119</v>
      </c>
    </row>
    <row r="22" ht="19.5" customHeight="1">
      <c r="B22" s="39" t="s">
        <v>128</v>
      </c>
    </row>
    <row r="23" ht="19.5" customHeight="1">
      <c r="B23" s="39" t="s">
        <v>134</v>
      </c>
    </row>
    <row r="24" ht="19.5" customHeight="1">
      <c r="B24" s="39" t="s">
        <v>129</v>
      </c>
    </row>
    <row r="25" ht="19.5" customHeight="1">
      <c r="B25" s="39" t="s">
        <v>116</v>
      </c>
    </row>
    <row r="26" ht="19.5" customHeight="1">
      <c r="B26" s="39" t="s">
        <v>130</v>
      </c>
    </row>
    <row r="27" ht="19.5" customHeight="1">
      <c r="B27" s="39" t="s">
        <v>120</v>
      </c>
    </row>
    <row r="28" ht="19.5" customHeight="1">
      <c r="B28" s="39" t="s">
        <v>121</v>
      </c>
    </row>
    <row r="29" ht="19.5" customHeight="1">
      <c r="B29" s="39" t="s">
        <v>122</v>
      </c>
    </row>
    <row r="30" ht="19.5" customHeight="1">
      <c r="B30" s="39" t="s">
        <v>123</v>
      </c>
    </row>
    <row r="31" ht="19.5" customHeight="1">
      <c r="B31" s="39" t="s">
        <v>124</v>
      </c>
    </row>
    <row r="32" ht="19.5" customHeight="1">
      <c r="B32" s="39" t="s">
        <v>125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/>
    <row r="5" spans="2:3" ht="39.75" customHeight="1">
      <c r="B5" s="65" t="s">
        <v>22</v>
      </c>
      <c r="C5" s="11"/>
    </row>
    <row r="6" spans="1:2" ht="19.5" customHeight="1" thickBot="1">
      <c r="A6" s="34" t="s">
        <v>23</v>
      </c>
      <c r="B6" s="44">
        <v>255</v>
      </c>
    </row>
    <row r="7" spans="1:2" ht="19.5" customHeight="1" thickBot="1">
      <c r="A7" s="35" t="s">
        <v>24</v>
      </c>
      <c r="B7" s="44">
        <v>15</v>
      </c>
    </row>
    <row r="8" spans="1:2" ht="19.5" customHeight="1" thickBot="1">
      <c r="A8" s="35" t="s">
        <v>25</v>
      </c>
      <c r="B8" s="43">
        <v>34</v>
      </c>
    </row>
    <row r="9" spans="1:2" ht="19.5" customHeight="1" thickBot="1">
      <c r="A9" s="35" t="s">
        <v>26</v>
      </c>
      <c r="B9" s="44">
        <v>17</v>
      </c>
    </row>
    <row r="10" spans="1:2" ht="19.5" customHeight="1" thickBot="1">
      <c r="A10" s="35" t="s">
        <v>27</v>
      </c>
      <c r="B10" s="43">
        <v>115</v>
      </c>
    </row>
    <row r="11" spans="1:2" ht="19.5" customHeight="1" thickBot="1">
      <c r="A11" s="35" t="s">
        <v>28</v>
      </c>
      <c r="B11" s="43">
        <v>27</v>
      </c>
    </row>
    <row r="12" spans="1:2" ht="19.5" customHeight="1" thickBot="1">
      <c r="A12" s="35" t="s">
        <v>29</v>
      </c>
      <c r="B12" s="44">
        <v>15</v>
      </c>
    </row>
    <row r="13" spans="1:2" ht="19.5" customHeight="1" thickBot="1">
      <c r="A13" s="35" t="s">
        <v>30</v>
      </c>
      <c r="B13" s="43">
        <v>31</v>
      </c>
    </row>
    <row r="14" spans="1:2" ht="19.5" customHeight="1" thickBot="1">
      <c r="A14" s="35" t="s">
        <v>31</v>
      </c>
      <c r="B14" s="44">
        <v>91</v>
      </c>
    </row>
    <row r="15" spans="1:2" ht="19.5" customHeight="1" thickBot="1">
      <c r="A15" s="35" t="s">
        <v>32</v>
      </c>
      <c r="B15" s="43">
        <v>164</v>
      </c>
    </row>
    <row r="16" spans="1:2" ht="19.5" customHeight="1" thickBot="1">
      <c r="A16" s="35" t="s">
        <v>33</v>
      </c>
      <c r="B16" s="43">
        <v>37</v>
      </c>
    </row>
    <row r="17" spans="1:2" ht="19.5" customHeight="1" thickBot="1">
      <c r="A17" s="35" t="s">
        <v>34</v>
      </c>
      <c r="B17" s="43">
        <v>33</v>
      </c>
    </row>
    <row r="18" spans="1:2" ht="19.5" customHeight="1" thickBot="1">
      <c r="A18" s="35" t="s">
        <v>35</v>
      </c>
      <c r="B18" s="44">
        <v>93</v>
      </c>
    </row>
    <row r="19" spans="1:2" ht="19.5" customHeight="1" thickBot="1">
      <c r="A19" s="35" t="s">
        <v>36</v>
      </c>
      <c r="B19" s="43">
        <v>75</v>
      </c>
    </row>
    <row r="20" spans="1:2" ht="19.5" customHeight="1" thickBot="1">
      <c r="A20" s="35" t="s">
        <v>37</v>
      </c>
      <c r="B20" s="44">
        <v>4</v>
      </c>
    </row>
    <row r="21" spans="1:2" ht="19.5" customHeight="1" thickBot="1">
      <c r="A21" s="36" t="s">
        <v>38</v>
      </c>
      <c r="B21" s="43">
        <v>83</v>
      </c>
    </row>
    <row r="22" spans="1:2" ht="19.5" customHeight="1" thickBot="1">
      <c r="A22" s="37" t="s">
        <v>39</v>
      </c>
      <c r="B22" s="43">
        <v>21</v>
      </c>
    </row>
    <row r="23" spans="1:2" ht="19.5" customHeight="1" thickBot="1">
      <c r="A23" s="38" t="s">
        <v>40</v>
      </c>
      <c r="B23" s="45">
        <v>1110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3"/>
      <c r="F2" s="33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2" ht="15" customHeight="1">
      <c r="A4" s="4"/>
      <c r="B4" s="4"/>
    </row>
    <row r="5" spans="1:2" ht="15">
      <c r="A5" s="27"/>
      <c r="B5" s="6"/>
    </row>
    <row r="6" spans="1:16" ht="33" customHeight="1" thickBot="1">
      <c r="A6" s="11"/>
      <c r="B6" s="110" t="s">
        <v>48</v>
      </c>
      <c r="C6" s="110"/>
      <c r="D6" s="110"/>
      <c r="E6" s="110"/>
      <c r="F6" s="110"/>
      <c r="G6" s="109" t="s">
        <v>49</v>
      </c>
      <c r="H6" s="110"/>
      <c r="I6" s="110"/>
      <c r="J6" s="110"/>
      <c r="K6" s="110"/>
      <c r="L6" s="109" t="s">
        <v>3</v>
      </c>
      <c r="M6" s="110"/>
      <c r="N6" s="110"/>
      <c r="O6" s="110"/>
      <c r="P6" s="110"/>
    </row>
    <row r="7" spans="1:17" ht="37.5" customHeight="1" thickBot="1">
      <c r="A7" s="22"/>
      <c r="B7" s="62" t="s">
        <v>50</v>
      </c>
      <c r="C7" s="62" t="s">
        <v>43</v>
      </c>
      <c r="D7" s="62" t="s">
        <v>44</v>
      </c>
      <c r="E7" s="62" t="s">
        <v>45</v>
      </c>
      <c r="F7" s="62" t="s">
        <v>46</v>
      </c>
      <c r="G7" s="62" t="s">
        <v>50</v>
      </c>
      <c r="H7" s="62" t="s">
        <v>43</v>
      </c>
      <c r="I7" s="62" t="s">
        <v>44</v>
      </c>
      <c r="J7" s="62" t="s">
        <v>45</v>
      </c>
      <c r="K7" s="62" t="s">
        <v>46</v>
      </c>
      <c r="L7" s="62" t="s">
        <v>50</v>
      </c>
      <c r="M7" s="62" t="s">
        <v>43</v>
      </c>
      <c r="N7" s="62" t="s">
        <v>44</v>
      </c>
      <c r="O7" s="62" t="s">
        <v>45</v>
      </c>
      <c r="P7" s="64" t="s">
        <v>46</v>
      </c>
      <c r="Q7" s="11"/>
    </row>
    <row r="8" spans="1:16" ht="19.5" customHeight="1" thickBot="1">
      <c r="A8" s="34" t="s">
        <v>23</v>
      </c>
      <c r="B8" s="43">
        <v>660</v>
      </c>
      <c r="C8" s="43">
        <v>404</v>
      </c>
      <c r="D8" s="43">
        <v>37</v>
      </c>
      <c r="E8" s="43">
        <v>210</v>
      </c>
      <c r="F8" s="43">
        <v>9</v>
      </c>
      <c r="G8" s="43">
        <v>210</v>
      </c>
      <c r="H8" s="43">
        <v>74</v>
      </c>
      <c r="I8" s="43">
        <v>11</v>
      </c>
      <c r="J8" s="43">
        <v>111</v>
      </c>
      <c r="K8" s="43">
        <v>14</v>
      </c>
      <c r="L8" s="43">
        <v>870</v>
      </c>
      <c r="M8" s="43">
        <v>478</v>
      </c>
      <c r="N8" s="43">
        <v>48</v>
      </c>
      <c r="O8" s="43">
        <v>321</v>
      </c>
      <c r="P8" s="43">
        <v>23</v>
      </c>
    </row>
    <row r="9" spans="1:16" ht="19.5" customHeight="1" thickBot="1">
      <c r="A9" s="35" t="s">
        <v>24</v>
      </c>
      <c r="B9" s="44">
        <v>28</v>
      </c>
      <c r="C9" s="44">
        <v>12</v>
      </c>
      <c r="D9" s="44">
        <v>6</v>
      </c>
      <c r="E9" s="44">
        <v>9</v>
      </c>
      <c r="F9" s="44">
        <v>1</v>
      </c>
      <c r="G9" s="44">
        <v>21</v>
      </c>
      <c r="H9" s="44">
        <v>12</v>
      </c>
      <c r="I9" s="44">
        <v>0</v>
      </c>
      <c r="J9" s="44">
        <v>7</v>
      </c>
      <c r="K9" s="44">
        <v>2</v>
      </c>
      <c r="L9" s="44">
        <v>49</v>
      </c>
      <c r="M9" s="44">
        <v>24</v>
      </c>
      <c r="N9" s="44">
        <v>6</v>
      </c>
      <c r="O9" s="44">
        <v>16</v>
      </c>
      <c r="P9" s="44">
        <v>3</v>
      </c>
    </row>
    <row r="10" spans="1:16" ht="19.5" customHeight="1" thickBot="1">
      <c r="A10" s="35" t="s">
        <v>25</v>
      </c>
      <c r="B10" s="43">
        <v>73</v>
      </c>
      <c r="C10" s="43">
        <v>46</v>
      </c>
      <c r="D10" s="43">
        <v>3</v>
      </c>
      <c r="E10" s="43">
        <v>23</v>
      </c>
      <c r="F10" s="43">
        <v>1</v>
      </c>
      <c r="G10" s="43">
        <v>26</v>
      </c>
      <c r="H10" s="43">
        <v>9</v>
      </c>
      <c r="I10" s="43">
        <v>3</v>
      </c>
      <c r="J10" s="43">
        <v>13</v>
      </c>
      <c r="K10" s="43">
        <v>1</v>
      </c>
      <c r="L10" s="43">
        <v>99</v>
      </c>
      <c r="M10" s="43">
        <v>55</v>
      </c>
      <c r="N10" s="43">
        <v>6</v>
      </c>
      <c r="O10" s="43">
        <v>36</v>
      </c>
      <c r="P10" s="43">
        <v>2</v>
      </c>
    </row>
    <row r="11" spans="1:16" ht="19.5" customHeight="1" thickBot="1">
      <c r="A11" s="35" t="s">
        <v>26</v>
      </c>
      <c r="B11" s="43">
        <v>69</v>
      </c>
      <c r="C11" s="43">
        <v>25</v>
      </c>
      <c r="D11" s="43">
        <v>13</v>
      </c>
      <c r="E11" s="43">
        <v>29</v>
      </c>
      <c r="F11" s="43">
        <v>2</v>
      </c>
      <c r="G11" s="43">
        <v>37</v>
      </c>
      <c r="H11" s="43">
        <v>13</v>
      </c>
      <c r="I11" s="43">
        <v>6</v>
      </c>
      <c r="J11" s="43">
        <v>15</v>
      </c>
      <c r="K11" s="43">
        <v>3</v>
      </c>
      <c r="L11" s="43">
        <v>106</v>
      </c>
      <c r="M11" s="43">
        <v>38</v>
      </c>
      <c r="N11" s="43">
        <v>19</v>
      </c>
      <c r="O11" s="43">
        <v>44</v>
      </c>
      <c r="P11" s="43">
        <v>5</v>
      </c>
    </row>
    <row r="12" spans="1:16" ht="19.5" customHeight="1" thickBot="1">
      <c r="A12" s="35" t="s">
        <v>27</v>
      </c>
      <c r="B12" s="44">
        <v>277</v>
      </c>
      <c r="C12" s="44">
        <v>169</v>
      </c>
      <c r="D12" s="44">
        <v>4</v>
      </c>
      <c r="E12" s="44">
        <v>100</v>
      </c>
      <c r="F12" s="44">
        <v>4</v>
      </c>
      <c r="G12" s="44">
        <v>98</v>
      </c>
      <c r="H12" s="44">
        <v>52</v>
      </c>
      <c r="I12" s="44">
        <v>4</v>
      </c>
      <c r="J12" s="44">
        <v>39</v>
      </c>
      <c r="K12" s="44">
        <v>3</v>
      </c>
      <c r="L12" s="44">
        <v>375</v>
      </c>
      <c r="M12" s="44">
        <v>221</v>
      </c>
      <c r="N12" s="44">
        <v>8</v>
      </c>
      <c r="O12" s="44">
        <v>139</v>
      </c>
      <c r="P12" s="44">
        <v>7</v>
      </c>
    </row>
    <row r="13" spans="1:16" ht="19.5" customHeight="1" thickBot="1">
      <c r="A13" s="35" t="s">
        <v>28</v>
      </c>
      <c r="B13" s="43">
        <v>28</v>
      </c>
      <c r="C13" s="43">
        <v>23</v>
      </c>
      <c r="D13" s="43">
        <v>2</v>
      </c>
      <c r="E13" s="43">
        <v>3</v>
      </c>
      <c r="F13" s="43">
        <v>0</v>
      </c>
      <c r="G13" s="43">
        <v>8</v>
      </c>
      <c r="H13" s="43">
        <v>6</v>
      </c>
      <c r="I13" s="43">
        <v>1</v>
      </c>
      <c r="J13" s="43">
        <v>1</v>
      </c>
      <c r="K13" s="43">
        <v>0</v>
      </c>
      <c r="L13" s="43">
        <v>36</v>
      </c>
      <c r="M13" s="43">
        <v>29</v>
      </c>
      <c r="N13" s="43">
        <v>3</v>
      </c>
      <c r="O13" s="43">
        <v>4</v>
      </c>
      <c r="P13" s="43">
        <v>0</v>
      </c>
    </row>
    <row r="14" spans="1:16" ht="19.5" customHeight="1" thickBot="1">
      <c r="A14" s="35" t="s">
        <v>29</v>
      </c>
      <c r="B14" s="44">
        <v>56</v>
      </c>
      <c r="C14" s="44">
        <v>33</v>
      </c>
      <c r="D14" s="44">
        <v>0</v>
      </c>
      <c r="E14" s="44">
        <v>23</v>
      </c>
      <c r="F14" s="44">
        <v>0</v>
      </c>
      <c r="G14" s="44">
        <v>29</v>
      </c>
      <c r="H14" s="44">
        <v>6</v>
      </c>
      <c r="I14" s="44">
        <v>3</v>
      </c>
      <c r="J14" s="44">
        <v>17</v>
      </c>
      <c r="K14" s="44">
        <v>3</v>
      </c>
      <c r="L14" s="44">
        <v>85</v>
      </c>
      <c r="M14" s="44">
        <v>39</v>
      </c>
      <c r="N14" s="44">
        <v>3</v>
      </c>
      <c r="O14" s="44">
        <v>40</v>
      </c>
      <c r="P14" s="44">
        <v>3</v>
      </c>
    </row>
    <row r="15" spans="1:16" ht="19.5" customHeight="1" thickBot="1">
      <c r="A15" s="35" t="s">
        <v>30</v>
      </c>
      <c r="B15" s="43">
        <v>54</v>
      </c>
      <c r="C15" s="43">
        <v>35</v>
      </c>
      <c r="D15" s="43">
        <v>6</v>
      </c>
      <c r="E15" s="43">
        <v>11</v>
      </c>
      <c r="F15" s="43">
        <v>2</v>
      </c>
      <c r="G15" s="43">
        <v>18</v>
      </c>
      <c r="H15" s="43">
        <v>8</v>
      </c>
      <c r="I15" s="43">
        <v>5</v>
      </c>
      <c r="J15" s="43">
        <v>4</v>
      </c>
      <c r="K15" s="43">
        <v>1</v>
      </c>
      <c r="L15" s="43">
        <v>72</v>
      </c>
      <c r="M15" s="43">
        <v>43</v>
      </c>
      <c r="N15" s="43">
        <v>11</v>
      </c>
      <c r="O15" s="43">
        <v>15</v>
      </c>
      <c r="P15" s="43">
        <v>3</v>
      </c>
    </row>
    <row r="16" spans="1:16" ht="19.5" customHeight="1" thickBot="1">
      <c r="A16" s="35" t="s">
        <v>31</v>
      </c>
      <c r="B16" s="43">
        <v>167</v>
      </c>
      <c r="C16" s="43">
        <v>93</v>
      </c>
      <c r="D16" s="43">
        <v>28</v>
      </c>
      <c r="E16" s="43">
        <v>35</v>
      </c>
      <c r="F16" s="43">
        <v>11</v>
      </c>
      <c r="G16" s="43">
        <v>59</v>
      </c>
      <c r="H16" s="43">
        <v>26</v>
      </c>
      <c r="I16" s="43">
        <v>12</v>
      </c>
      <c r="J16" s="43">
        <v>15</v>
      </c>
      <c r="K16" s="43">
        <v>6</v>
      </c>
      <c r="L16" s="43">
        <v>226</v>
      </c>
      <c r="M16" s="43">
        <v>119</v>
      </c>
      <c r="N16" s="43">
        <v>40</v>
      </c>
      <c r="O16" s="43">
        <v>50</v>
      </c>
      <c r="P16" s="43">
        <v>17</v>
      </c>
    </row>
    <row r="17" spans="1:16" ht="19.5" customHeight="1" thickBot="1">
      <c r="A17" s="35" t="s">
        <v>32</v>
      </c>
      <c r="B17" s="43">
        <v>306</v>
      </c>
      <c r="C17" s="43">
        <v>175</v>
      </c>
      <c r="D17" s="43">
        <v>24</v>
      </c>
      <c r="E17" s="43">
        <v>102</v>
      </c>
      <c r="F17" s="43">
        <v>5</v>
      </c>
      <c r="G17" s="43">
        <v>121</v>
      </c>
      <c r="H17" s="43">
        <v>58</v>
      </c>
      <c r="I17" s="43">
        <v>8</v>
      </c>
      <c r="J17" s="43">
        <v>54</v>
      </c>
      <c r="K17" s="43">
        <v>1</v>
      </c>
      <c r="L17" s="43">
        <v>427</v>
      </c>
      <c r="M17" s="43">
        <v>233</v>
      </c>
      <c r="N17" s="43">
        <v>32</v>
      </c>
      <c r="O17" s="43">
        <v>156</v>
      </c>
      <c r="P17" s="43">
        <v>6</v>
      </c>
    </row>
    <row r="18" spans="1:16" ht="19.5" customHeight="1" thickBot="1">
      <c r="A18" s="35" t="s">
        <v>33</v>
      </c>
      <c r="B18" s="44">
        <v>84</v>
      </c>
      <c r="C18" s="44">
        <v>55</v>
      </c>
      <c r="D18" s="44">
        <v>2</v>
      </c>
      <c r="E18" s="44">
        <v>26</v>
      </c>
      <c r="F18" s="44">
        <v>1</v>
      </c>
      <c r="G18" s="44">
        <v>36</v>
      </c>
      <c r="H18" s="44">
        <v>26</v>
      </c>
      <c r="I18" s="44">
        <v>1</v>
      </c>
      <c r="J18" s="44">
        <v>9</v>
      </c>
      <c r="K18" s="44">
        <v>0</v>
      </c>
      <c r="L18" s="44">
        <v>120</v>
      </c>
      <c r="M18" s="44">
        <v>81</v>
      </c>
      <c r="N18" s="44">
        <v>3</v>
      </c>
      <c r="O18" s="44">
        <v>35</v>
      </c>
      <c r="P18" s="44">
        <v>1</v>
      </c>
    </row>
    <row r="19" spans="1:16" ht="19.5" customHeight="1" thickBot="1">
      <c r="A19" s="35" t="s">
        <v>34</v>
      </c>
      <c r="B19" s="43">
        <v>95</v>
      </c>
      <c r="C19" s="43">
        <v>47</v>
      </c>
      <c r="D19" s="43">
        <v>8</v>
      </c>
      <c r="E19" s="43">
        <v>40</v>
      </c>
      <c r="F19" s="43">
        <v>0</v>
      </c>
      <c r="G19" s="43">
        <v>15</v>
      </c>
      <c r="H19" s="43">
        <v>8</v>
      </c>
      <c r="I19" s="43">
        <v>1</v>
      </c>
      <c r="J19" s="43">
        <v>5</v>
      </c>
      <c r="K19" s="43">
        <v>1</v>
      </c>
      <c r="L19" s="43">
        <v>110</v>
      </c>
      <c r="M19" s="43">
        <v>55</v>
      </c>
      <c r="N19" s="43">
        <v>9</v>
      </c>
      <c r="O19" s="43">
        <v>45</v>
      </c>
      <c r="P19" s="43">
        <v>1</v>
      </c>
    </row>
    <row r="20" spans="1:16" ht="19.5" customHeight="1" thickBot="1">
      <c r="A20" s="35" t="s">
        <v>35</v>
      </c>
      <c r="B20" s="43">
        <v>253</v>
      </c>
      <c r="C20" s="43">
        <v>130</v>
      </c>
      <c r="D20" s="43">
        <v>44</v>
      </c>
      <c r="E20" s="43">
        <v>66</v>
      </c>
      <c r="F20" s="43">
        <v>13</v>
      </c>
      <c r="G20" s="43">
        <v>84</v>
      </c>
      <c r="H20" s="43">
        <v>29</v>
      </c>
      <c r="I20" s="43">
        <v>11</v>
      </c>
      <c r="J20" s="43">
        <v>37</v>
      </c>
      <c r="K20" s="43">
        <v>7</v>
      </c>
      <c r="L20" s="43">
        <v>337</v>
      </c>
      <c r="M20" s="43">
        <v>159</v>
      </c>
      <c r="N20" s="43">
        <v>55</v>
      </c>
      <c r="O20" s="43">
        <v>103</v>
      </c>
      <c r="P20" s="43">
        <v>20</v>
      </c>
    </row>
    <row r="21" spans="1:16" ht="19.5" customHeight="1" thickBot="1">
      <c r="A21" s="35" t="s">
        <v>36</v>
      </c>
      <c r="B21" s="44">
        <v>116</v>
      </c>
      <c r="C21" s="44">
        <v>85</v>
      </c>
      <c r="D21" s="44">
        <v>8</v>
      </c>
      <c r="E21" s="44">
        <v>23</v>
      </c>
      <c r="F21" s="44">
        <v>0</v>
      </c>
      <c r="G21" s="44">
        <v>50</v>
      </c>
      <c r="H21" s="44">
        <v>25</v>
      </c>
      <c r="I21" s="44">
        <v>7</v>
      </c>
      <c r="J21" s="44">
        <v>16</v>
      </c>
      <c r="K21" s="44">
        <v>2</v>
      </c>
      <c r="L21" s="44">
        <v>166</v>
      </c>
      <c r="M21" s="44">
        <v>110</v>
      </c>
      <c r="N21" s="44">
        <v>15</v>
      </c>
      <c r="O21" s="44">
        <v>39</v>
      </c>
      <c r="P21" s="44">
        <v>2</v>
      </c>
    </row>
    <row r="22" spans="1:16" ht="19.5" customHeight="1" thickBot="1">
      <c r="A22" s="35" t="s">
        <v>37</v>
      </c>
      <c r="B22" s="43">
        <v>2</v>
      </c>
      <c r="C22" s="43">
        <v>1</v>
      </c>
      <c r="D22" s="43">
        <v>0</v>
      </c>
      <c r="E22" s="43">
        <v>1</v>
      </c>
      <c r="F22" s="43">
        <v>0</v>
      </c>
      <c r="G22" s="43">
        <v>10</v>
      </c>
      <c r="H22" s="43">
        <v>7</v>
      </c>
      <c r="I22" s="43">
        <v>0</v>
      </c>
      <c r="J22" s="43">
        <v>3</v>
      </c>
      <c r="K22" s="43">
        <v>0</v>
      </c>
      <c r="L22" s="43">
        <v>12</v>
      </c>
      <c r="M22" s="43">
        <v>8</v>
      </c>
      <c r="N22" s="43">
        <v>0</v>
      </c>
      <c r="O22" s="43">
        <v>4</v>
      </c>
      <c r="P22" s="43">
        <v>0</v>
      </c>
    </row>
    <row r="23" spans="1:16" ht="19.5" customHeight="1" thickBot="1">
      <c r="A23" s="36" t="s">
        <v>38</v>
      </c>
      <c r="B23" s="44">
        <v>193</v>
      </c>
      <c r="C23" s="44">
        <v>101</v>
      </c>
      <c r="D23" s="44">
        <v>24</v>
      </c>
      <c r="E23" s="44">
        <v>58</v>
      </c>
      <c r="F23" s="44">
        <v>10</v>
      </c>
      <c r="G23" s="44">
        <v>142</v>
      </c>
      <c r="H23" s="44">
        <v>52</v>
      </c>
      <c r="I23" s="44">
        <v>28</v>
      </c>
      <c r="J23" s="44">
        <v>48</v>
      </c>
      <c r="K23" s="44">
        <v>14</v>
      </c>
      <c r="L23" s="44">
        <v>335</v>
      </c>
      <c r="M23" s="44">
        <v>153</v>
      </c>
      <c r="N23" s="44">
        <v>52</v>
      </c>
      <c r="O23" s="44">
        <v>106</v>
      </c>
      <c r="P23" s="44">
        <v>24</v>
      </c>
    </row>
    <row r="24" spans="1:16" ht="19.5" customHeight="1" thickBot="1">
      <c r="A24" s="37" t="s">
        <v>39</v>
      </c>
      <c r="B24" s="43">
        <v>22</v>
      </c>
      <c r="C24" s="43">
        <v>13</v>
      </c>
      <c r="D24" s="43">
        <v>7</v>
      </c>
      <c r="E24" s="43">
        <v>1</v>
      </c>
      <c r="F24" s="43">
        <v>1</v>
      </c>
      <c r="G24" s="43">
        <v>9</v>
      </c>
      <c r="H24" s="43">
        <v>6</v>
      </c>
      <c r="I24" s="43">
        <v>3</v>
      </c>
      <c r="J24" s="43">
        <v>0</v>
      </c>
      <c r="K24" s="43">
        <v>0</v>
      </c>
      <c r="L24" s="43">
        <v>31</v>
      </c>
      <c r="M24" s="43">
        <v>19</v>
      </c>
      <c r="N24" s="43">
        <v>10</v>
      </c>
      <c r="O24" s="43">
        <v>1</v>
      </c>
      <c r="P24" s="43">
        <v>1</v>
      </c>
    </row>
    <row r="25" spans="1:16" ht="19.5" customHeight="1" thickBot="1">
      <c r="A25" s="38" t="s">
        <v>40</v>
      </c>
      <c r="B25" s="45">
        <v>2483</v>
      </c>
      <c r="C25" s="45">
        <v>1447</v>
      </c>
      <c r="D25" s="45">
        <v>216</v>
      </c>
      <c r="E25" s="45">
        <v>760</v>
      </c>
      <c r="F25" s="45">
        <v>60</v>
      </c>
      <c r="G25" s="70">
        <v>973</v>
      </c>
      <c r="H25" s="45">
        <v>417</v>
      </c>
      <c r="I25" s="45">
        <v>104</v>
      </c>
      <c r="J25" s="45">
        <v>394</v>
      </c>
      <c r="K25" s="45">
        <v>58</v>
      </c>
      <c r="L25" s="70">
        <v>3456</v>
      </c>
      <c r="M25" s="45">
        <v>1864</v>
      </c>
      <c r="N25" s="45">
        <v>320</v>
      </c>
      <c r="O25" s="45">
        <v>1154</v>
      </c>
      <c r="P25" s="45">
        <v>118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ht="39.75" customHeight="1"/>
    <row r="6" spans="2:4" ht="68.25" customHeight="1">
      <c r="B6" s="66" t="s">
        <v>76</v>
      </c>
      <c r="C6" s="69" t="s">
        <v>77</v>
      </c>
      <c r="D6" s="68" t="s">
        <v>64</v>
      </c>
    </row>
    <row r="7" spans="1:4" ht="19.5" customHeight="1" thickBot="1">
      <c r="A7" s="34" t="s">
        <v>23</v>
      </c>
      <c r="B7" s="71">
        <f>+IF(PersonasEnjuiciadas!L8&gt;0,(PersonasEnjuiciadas!C8+PersonasEnjuiciadas!D8+PersonasEnjuiciadas!H8+PersonasEnjuiciadas!I8)/PersonasEnjuiciadas!L8,"-")</f>
        <v>0.6045977011494252</v>
      </c>
      <c r="C7" s="71">
        <f>+IF((PersonasEnjuiciadas!M8+PersonasEnjuiciadas!O8)&gt;0,(PersonasEnjuiciadas!C8+PersonasEnjuiciadas!H8)/(PersonasEnjuiciadas!M8+PersonasEnjuiciadas!O8),"-")</f>
        <v>0.5982478097622027</v>
      </c>
      <c r="D7" s="71">
        <f>+IF((PersonasEnjuiciadas!N8+PersonasEnjuiciadas!P8)&gt;0,(PersonasEnjuiciadas!D8+PersonasEnjuiciadas!I8)/(PersonasEnjuiciadas!N8+PersonasEnjuiciadas!P8),"-")</f>
        <v>0.676056338028169</v>
      </c>
    </row>
    <row r="8" spans="1:4" ht="19.5" customHeight="1" thickBot="1">
      <c r="A8" s="35" t="s">
        <v>24</v>
      </c>
      <c r="B8" s="59">
        <f>+IF(PersonasEnjuiciadas!L9&gt;0,(PersonasEnjuiciadas!C9+PersonasEnjuiciadas!D9+PersonasEnjuiciadas!H9+PersonasEnjuiciadas!I9)/PersonasEnjuiciadas!L9,"-")</f>
        <v>0.6122448979591837</v>
      </c>
      <c r="C8" s="59">
        <f>+IF((PersonasEnjuiciadas!M9+PersonasEnjuiciadas!O9)&gt;0,(PersonasEnjuiciadas!C9+PersonasEnjuiciadas!H9)/(PersonasEnjuiciadas!M9+PersonasEnjuiciadas!O9),"-")</f>
        <v>0.6</v>
      </c>
      <c r="D8" s="59">
        <f>+IF((PersonasEnjuiciadas!N9+PersonasEnjuiciadas!P9)&gt;0,(PersonasEnjuiciadas!D9+PersonasEnjuiciadas!I9)/(PersonasEnjuiciadas!N9+PersonasEnjuiciadas!P9),"-")</f>
        <v>0.6666666666666666</v>
      </c>
    </row>
    <row r="9" spans="1:4" ht="19.5" customHeight="1" thickBot="1">
      <c r="A9" s="35" t="s">
        <v>25</v>
      </c>
      <c r="B9" s="59">
        <f>+IF(PersonasEnjuiciadas!L10&gt;0,(PersonasEnjuiciadas!C10+PersonasEnjuiciadas!D10+PersonasEnjuiciadas!H10+PersonasEnjuiciadas!I10)/PersonasEnjuiciadas!L10,"-")</f>
        <v>0.6161616161616161</v>
      </c>
      <c r="C9" s="59">
        <f>+IF((PersonasEnjuiciadas!M10+PersonasEnjuiciadas!O10)&gt;0,(PersonasEnjuiciadas!C10+PersonasEnjuiciadas!H10)/(PersonasEnjuiciadas!M10+PersonasEnjuiciadas!O10),"-")</f>
        <v>0.6043956043956044</v>
      </c>
      <c r="D9" s="59">
        <f>+IF((PersonasEnjuiciadas!N10+PersonasEnjuiciadas!P10)&gt;0,(PersonasEnjuiciadas!D10+PersonasEnjuiciadas!I10)/(PersonasEnjuiciadas!N10+PersonasEnjuiciadas!P10),"-")</f>
        <v>0.75</v>
      </c>
    </row>
    <row r="10" spans="1:4" ht="19.5" customHeight="1" thickBot="1">
      <c r="A10" s="35" t="s">
        <v>26</v>
      </c>
      <c r="B10" s="59">
        <f>+IF(PersonasEnjuiciadas!L11&gt;0,(PersonasEnjuiciadas!C11+PersonasEnjuiciadas!D11+PersonasEnjuiciadas!H11+PersonasEnjuiciadas!I11)/PersonasEnjuiciadas!L11,"-")</f>
        <v>0.5377358490566038</v>
      </c>
      <c r="C10" s="59">
        <f>+IF((PersonasEnjuiciadas!M11+PersonasEnjuiciadas!O11)&gt;0,(PersonasEnjuiciadas!C11+PersonasEnjuiciadas!H11)/(PersonasEnjuiciadas!M11+PersonasEnjuiciadas!O11),"-")</f>
        <v>0.4634146341463415</v>
      </c>
      <c r="D10" s="59">
        <f>+IF((PersonasEnjuiciadas!N11+PersonasEnjuiciadas!P11)&gt;0,(PersonasEnjuiciadas!D11+PersonasEnjuiciadas!I11)/(PersonasEnjuiciadas!N11+PersonasEnjuiciadas!P11),"-")</f>
        <v>0.7916666666666666</v>
      </c>
    </row>
    <row r="11" spans="1:4" ht="19.5" customHeight="1" thickBot="1">
      <c r="A11" s="35" t="s">
        <v>27</v>
      </c>
      <c r="B11" s="59">
        <f>+IF(PersonasEnjuiciadas!L12&gt;0,(PersonasEnjuiciadas!C12+PersonasEnjuiciadas!D12+PersonasEnjuiciadas!H12+PersonasEnjuiciadas!I12)/PersonasEnjuiciadas!L12,"-")</f>
        <v>0.6106666666666667</v>
      </c>
      <c r="C11" s="59">
        <f>+IF((PersonasEnjuiciadas!M12+PersonasEnjuiciadas!O12)&gt;0,(PersonasEnjuiciadas!C12+PersonasEnjuiciadas!H12)/(PersonasEnjuiciadas!M12+PersonasEnjuiciadas!O12),"-")</f>
        <v>0.6138888888888889</v>
      </c>
      <c r="D11" s="59">
        <f>+IF((PersonasEnjuiciadas!N12+PersonasEnjuiciadas!P12)&gt;0,(PersonasEnjuiciadas!D12+PersonasEnjuiciadas!I12)/(PersonasEnjuiciadas!N12+PersonasEnjuiciadas!P12),"-")</f>
        <v>0.5333333333333333</v>
      </c>
    </row>
    <row r="12" spans="1:4" ht="19.5" customHeight="1" thickBot="1">
      <c r="A12" s="35" t="s">
        <v>28</v>
      </c>
      <c r="B12" s="59">
        <f>+IF(PersonasEnjuiciadas!L13&gt;0,(PersonasEnjuiciadas!C13+PersonasEnjuiciadas!D13+PersonasEnjuiciadas!H13+PersonasEnjuiciadas!I13)/PersonasEnjuiciadas!L13,"-")</f>
        <v>0.8888888888888888</v>
      </c>
      <c r="C12" s="59">
        <f>+IF((PersonasEnjuiciadas!M13+PersonasEnjuiciadas!O13)&gt;0,(PersonasEnjuiciadas!C13+PersonasEnjuiciadas!H13)/(PersonasEnjuiciadas!M13+PersonasEnjuiciadas!O13),"-")</f>
        <v>0.8787878787878788</v>
      </c>
      <c r="D12" s="59">
        <f>+IF((PersonasEnjuiciadas!N13+PersonasEnjuiciadas!P13)&gt;0,(PersonasEnjuiciadas!D13+PersonasEnjuiciadas!I13)/(PersonasEnjuiciadas!N13+PersonasEnjuiciadas!P13),"-")</f>
        <v>1</v>
      </c>
    </row>
    <row r="13" spans="1:4" ht="19.5" customHeight="1" thickBot="1">
      <c r="A13" s="35" t="s">
        <v>29</v>
      </c>
      <c r="B13" s="59">
        <f>+IF(PersonasEnjuiciadas!L14&gt;0,(PersonasEnjuiciadas!C14+PersonasEnjuiciadas!D14+PersonasEnjuiciadas!H14+PersonasEnjuiciadas!I14)/PersonasEnjuiciadas!L14,"-")</f>
        <v>0.49411764705882355</v>
      </c>
      <c r="C13" s="59">
        <f>+IF((PersonasEnjuiciadas!M14+PersonasEnjuiciadas!O14)&gt;0,(PersonasEnjuiciadas!C14+PersonasEnjuiciadas!H14)/(PersonasEnjuiciadas!M14+PersonasEnjuiciadas!O14),"-")</f>
        <v>0.4936708860759494</v>
      </c>
      <c r="D13" s="59">
        <f>+IF((PersonasEnjuiciadas!N14+PersonasEnjuiciadas!P14)&gt;0,(PersonasEnjuiciadas!D14+PersonasEnjuiciadas!I14)/(PersonasEnjuiciadas!N14+PersonasEnjuiciadas!P14),"-")</f>
        <v>0.5</v>
      </c>
    </row>
    <row r="14" spans="1:4" ht="19.5" customHeight="1" thickBot="1">
      <c r="A14" s="35" t="s">
        <v>30</v>
      </c>
      <c r="B14" s="59">
        <f>+IF(PersonasEnjuiciadas!L15&gt;0,(PersonasEnjuiciadas!C15+PersonasEnjuiciadas!D15+PersonasEnjuiciadas!H15+PersonasEnjuiciadas!I15)/PersonasEnjuiciadas!L15,"-")</f>
        <v>0.75</v>
      </c>
      <c r="C14" s="59">
        <f>+IF((PersonasEnjuiciadas!M15+PersonasEnjuiciadas!O15)&gt;0,(PersonasEnjuiciadas!C15+PersonasEnjuiciadas!H15)/(PersonasEnjuiciadas!M15+PersonasEnjuiciadas!O15),"-")</f>
        <v>0.7413793103448276</v>
      </c>
      <c r="D14" s="59">
        <f>+IF((PersonasEnjuiciadas!N15+PersonasEnjuiciadas!P15)&gt;0,(PersonasEnjuiciadas!D15+PersonasEnjuiciadas!I15)/(PersonasEnjuiciadas!N15+PersonasEnjuiciadas!P15),"-")</f>
        <v>0.7857142857142857</v>
      </c>
    </row>
    <row r="15" spans="1:4" ht="19.5" customHeight="1" thickBot="1">
      <c r="A15" s="35" t="s">
        <v>31</v>
      </c>
      <c r="B15" s="59">
        <f>+IF(PersonasEnjuiciadas!L16&gt;0,(PersonasEnjuiciadas!C16+PersonasEnjuiciadas!D16+PersonasEnjuiciadas!H16+PersonasEnjuiciadas!I16)/PersonasEnjuiciadas!L16,"-")</f>
        <v>0.7035398230088495</v>
      </c>
      <c r="C15" s="59">
        <f>+IF((PersonasEnjuiciadas!M16+PersonasEnjuiciadas!O16)&gt;0,(PersonasEnjuiciadas!C16+PersonasEnjuiciadas!H16)/(PersonasEnjuiciadas!M16+PersonasEnjuiciadas!O16),"-")</f>
        <v>0.7041420118343196</v>
      </c>
      <c r="D15" s="59">
        <f>+IF((PersonasEnjuiciadas!N16+PersonasEnjuiciadas!P16)&gt;0,(PersonasEnjuiciadas!D16+PersonasEnjuiciadas!I16)/(PersonasEnjuiciadas!N16+PersonasEnjuiciadas!P16),"-")</f>
        <v>0.7017543859649122</v>
      </c>
    </row>
    <row r="16" spans="1:4" ht="19.5" customHeight="1" thickBot="1">
      <c r="A16" s="35" t="s">
        <v>32</v>
      </c>
      <c r="B16" s="59">
        <f>+IF(PersonasEnjuiciadas!L17&gt;0,(PersonasEnjuiciadas!C17+PersonasEnjuiciadas!D17+PersonasEnjuiciadas!H17+PersonasEnjuiciadas!I17)/PersonasEnjuiciadas!L17,"-")</f>
        <v>0.6206088992974239</v>
      </c>
      <c r="C16" s="59">
        <f>+IF((PersonasEnjuiciadas!M17+PersonasEnjuiciadas!O17)&gt;0,(PersonasEnjuiciadas!C17+PersonasEnjuiciadas!H17)/(PersonasEnjuiciadas!M17+PersonasEnjuiciadas!O17),"-")</f>
        <v>0.5989717223650386</v>
      </c>
      <c r="D16" s="59">
        <f>+IF((PersonasEnjuiciadas!N17+PersonasEnjuiciadas!P17)&gt;0,(PersonasEnjuiciadas!D17+PersonasEnjuiciadas!I17)/(PersonasEnjuiciadas!N17+PersonasEnjuiciadas!P17),"-")</f>
        <v>0.8421052631578947</v>
      </c>
    </row>
    <row r="17" spans="1:4" ht="19.5" customHeight="1" thickBot="1">
      <c r="A17" s="35" t="s">
        <v>33</v>
      </c>
      <c r="B17" s="59">
        <f>+IF(PersonasEnjuiciadas!L18&gt;0,(PersonasEnjuiciadas!C18+PersonasEnjuiciadas!D18+PersonasEnjuiciadas!H18+PersonasEnjuiciadas!I18)/PersonasEnjuiciadas!L18,"-")</f>
        <v>0.7</v>
      </c>
      <c r="C17" s="59">
        <f>+IF((PersonasEnjuiciadas!M18+PersonasEnjuiciadas!O18)&gt;0,(PersonasEnjuiciadas!C18+PersonasEnjuiciadas!H18)/(PersonasEnjuiciadas!M18+PersonasEnjuiciadas!O18),"-")</f>
        <v>0.6982758620689655</v>
      </c>
      <c r="D17" s="59">
        <f>+IF((PersonasEnjuiciadas!N18+PersonasEnjuiciadas!P18)&gt;0,(PersonasEnjuiciadas!D18+PersonasEnjuiciadas!I18)/(PersonasEnjuiciadas!N18+PersonasEnjuiciadas!P18),"-")</f>
        <v>0.75</v>
      </c>
    </row>
    <row r="18" spans="1:4" ht="19.5" customHeight="1" thickBot="1">
      <c r="A18" s="35" t="s">
        <v>34</v>
      </c>
      <c r="B18" s="59">
        <f>+IF(PersonasEnjuiciadas!L19&gt;0,(PersonasEnjuiciadas!C19+PersonasEnjuiciadas!D19+PersonasEnjuiciadas!H19+PersonasEnjuiciadas!I19)/PersonasEnjuiciadas!L19,"-")</f>
        <v>0.5818181818181818</v>
      </c>
      <c r="C18" s="59">
        <f>+IF((PersonasEnjuiciadas!M19+PersonasEnjuiciadas!O19)&gt;0,(PersonasEnjuiciadas!C19+PersonasEnjuiciadas!H19)/(PersonasEnjuiciadas!M19+PersonasEnjuiciadas!O19),"-")</f>
        <v>0.55</v>
      </c>
      <c r="D18" s="59">
        <f>+IF((PersonasEnjuiciadas!N19+PersonasEnjuiciadas!P19)&gt;0,(PersonasEnjuiciadas!D19+PersonasEnjuiciadas!I19)/(PersonasEnjuiciadas!N19+PersonasEnjuiciadas!P19),"-")</f>
        <v>0.9</v>
      </c>
    </row>
    <row r="19" spans="1:4" ht="19.5" customHeight="1" thickBot="1">
      <c r="A19" s="35" t="s">
        <v>35</v>
      </c>
      <c r="B19" s="59">
        <f>+IF(PersonasEnjuiciadas!L20&gt;0,(PersonasEnjuiciadas!C20+PersonasEnjuiciadas!D20+PersonasEnjuiciadas!H20+PersonasEnjuiciadas!I20)/PersonasEnjuiciadas!L20,"-")</f>
        <v>0.6350148367952523</v>
      </c>
      <c r="C19" s="59">
        <f>+IF((PersonasEnjuiciadas!M20+PersonasEnjuiciadas!O20)&gt;0,(PersonasEnjuiciadas!C20+PersonasEnjuiciadas!H20)/(PersonasEnjuiciadas!M20+PersonasEnjuiciadas!O20),"-")</f>
        <v>0.6068702290076335</v>
      </c>
      <c r="D19" s="59">
        <f>+IF((PersonasEnjuiciadas!N20+PersonasEnjuiciadas!P20)&gt;0,(PersonasEnjuiciadas!D20+PersonasEnjuiciadas!I20)/(PersonasEnjuiciadas!N20+PersonasEnjuiciadas!P20),"-")</f>
        <v>0.7333333333333333</v>
      </c>
    </row>
    <row r="20" spans="1:4" ht="19.5" customHeight="1" thickBot="1">
      <c r="A20" s="35" t="s">
        <v>36</v>
      </c>
      <c r="B20" s="59">
        <f>+IF(PersonasEnjuiciadas!L21&gt;0,(PersonasEnjuiciadas!C21+PersonasEnjuiciadas!D21+PersonasEnjuiciadas!H21+PersonasEnjuiciadas!I21)/PersonasEnjuiciadas!L21,"-")</f>
        <v>0.7530120481927711</v>
      </c>
      <c r="C20" s="59">
        <f>+IF((PersonasEnjuiciadas!M21+PersonasEnjuiciadas!O21)&gt;0,(PersonasEnjuiciadas!C21+PersonasEnjuiciadas!H21)/(PersonasEnjuiciadas!M21+PersonasEnjuiciadas!O21),"-")</f>
        <v>0.738255033557047</v>
      </c>
      <c r="D20" s="59">
        <f>+IF((PersonasEnjuiciadas!N21+PersonasEnjuiciadas!P21)&gt;0,(PersonasEnjuiciadas!D21+PersonasEnjuiciadas!I21)/(PersonasEnjuiciadas!N21+PersonasEnjuiciadas!P21),"-")</f>
        <v>0.8823529411764706</v>
      </c>
    </row>
    <row r="21" spans="1:4" ht="19.5" customHeight="1" thickBot="1">
      <c r="A21" s="35" t="s">
        <v>37</v>
      </c>
      <c r="B21" s="59">
        <f>+IF(PersonasEnjuiciadas!L22&gt;0,(PersonasEnjuiciadas!C22+PersonasEnjuiciadas!D22+PersonasEnjuiciadas!H22+PersonasEnjuiciadas!I22)/PersonasEnjuiciadas!L22,"-")</f>
        <v>0.6666666666666666</v>
      </c>
      <c r="C21" s="59">
        <f>+IF((PersonasEnjuiciadas!M22+PersonasEnjuiciadas!O22)&gt;0,(PersonasEnjuiciadas!C22+PersonasEnjuiciadas!H22)/(PersonasEnjuiciadas!M22+PersonasEnjuiciadas!O22),"-")</f>
        <v>0.6666666666666666</v>
      </c>
      <c r="D21" s="59" t="str">
        <f>+IF((PersonasEnjuiciadas!N22+PersonasEnjuiciadas!P22)&gt;0,(PersonasEnjuiciadas!D22+PersonasEnjuiciadas!I22)/(PersonasEnjuiciadas!N22+PersonasEnjuiciadas!P22),"-")</f>
        <v>-</v>
      </c>
    </row>
    <row r="22" spans="1:4" ht="19.5" customHeight="1" thickBot="1">
      <c r="A22" s="36" t="s">
        <v>38</v>
      </c>
      <c r="B22" s="59">
        <f>+IF(PersonasEnjuiciadas!L23&gt;0,(PersonasEnjuiciadas!C23+PersonasEnjuiciadas!D23+PersonasEnjuiciadas!H23+PersonasEnjuiciadas!I23)/PersonasEnjuiciadas!L23,"-")</f>
        <v>0.6119402985074627</v>
      </c>
      <c r="C22" s="59">
        <f>+IF((PersonasEnjuiciadas!M23+PersonasEnjuiciadas!O23)&gt;0,(PersonasEnjuiciadas!C23+PersonasEnjuiciadas!H23)/(PersonasEnjuiciadas!M23+PersonasEnjuiciadas!O23),"-")</f>
        <v>0.5907335907335908</v>
      </c>
      <c r="D22" s="59">
        <f>+IF((PersonasEnjuiciadas!N23+PersonasEnjuiciadas!P23)&gt;0,(PersonasEnjuiciadas!D23+PersonasEnjuiciadas!I23)/(PersonasEnjuiciadas!N23+PersonasEnjuiciadas!P23),"-")</f>
        <v>0.6842105263157895</v>
      </c>
    </row>
    <row r="23" spans="1:4" ht="19.5" customHeight="1" thickBot="1">
      <c r="A23" s="37" t="s">
        <v>39</v>
      </c>
      <c r="B23" s="59">
        <f>+IF(PersonasEnjuiciadas!L24&gt;0,(PersonasEnjuiciadas!C24+PersonasEnjuiciadas!D24+PersonasEnjuiciadas!H24+PersonasEnjuiciadas!I24)/PersonasEnjuiciadas!L24,"-")</f>
        <v>0.9354838709677419</v>
      </c>
      <c r="C23" s="59">
        <f>+IF((PersonasEnjuiciadas!M24+PersonasEnjuiciadas!O24)&gt;0,(PersonasEnjuiciadas!C24+PersonasEnjuiciadas!H24)/(PersonasEnjuiciadas!M24+PersonasEnjuiciadas!O24),"-")</f>
        <v>0.95</v>
      </c>
      <c r="D23" s="59">
        <f>+IF((PersonasEnjuiciadas!N24+PersonasEnjuiciadas!P24)&gt;0,(PersonasEnjuiciadas!D24+PersonasEnjuiciadas!I24)/(PersonasEnjuiciadas!N24+PersonasEnjuiciadas!P24),"-")</f>
        <v>0.9090909090909091</v>
      </c>
    </row>
    <row r="24" spans="1:4" ht="19.5" customHeight="1" thickBot="1">
      <c r="A24" s="38" t="s">
        <v>40</v>
      </c>
      <c r="B24" s="60">
        <f>+IF(PersonasEnjuiciadas!L25&gt;0,(PersonasEnjuiciadas!C25+PersonasEnjuiciadas!D25+PersonasEnjuiciadas!H25+PersonasEnjuiciadas!I25)/PersonasEnjuiciadas!L25,"-")</f>
        <v>0.6319444444444444</v>
      </c>
      <c r="C24" s="60">
        <f>+IF((PersonasEnjuiciadas!M25+PersonasEnjuiciadas!O25)&gt;0,(PersonasEnjuiciadas!C25+PersonasEnjuiciadas!H25)/(PersonasEnjuiciadas!M25+PersonasEnjuiciadas!O25),"-")</f>
        <v>0.6176275679257787</v>
      </c>
      <c r="D24" s="60">
        <f>+IF((PersonasEnjuiciadas!N25+PersonasEnjuiciadas!P25)&gt;0,(PersonasEnjuiciadas!D25+PersonasEnjuiciadas!I25)/(PersonasEnjuiciadas!N25+PersonasEnjuiciadas!P25),"-")</f>
        <v>0.730593607305936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2" ht="39.75" customHeight="1">
      <c r="A4" s="5"/>
      <c r="B4" s="4"/>
    </row>
    <row r="5" spans="1:12" ht="34.5" customHeight="1" thickBot="1">
      <c r="A5" s="5"/>
      <c r="B5" s="110" t="s">
        <v>41</v>
      </c>
      <c r="C5" s="110"/>
      <c r="D5" s="110"/>
      <c r="E5" s="110"/>
      <c r="F5" s="110"/>
      <c r="G5" s="74"/>
      <c r="H5" s="95" t="s">
        <v>42</v>
      </c>
      <c r="I5" s="95"/>
      <c r="J5" s="95"/>
      <c r="K5" s="95"/>
      <c r="L5" s="95"/>
    </row>
    <row r="6" spans="1:12" ht="39.75" customHeight="1" thickBot="1">
      <c r="A6" s="4"/>
      <c r="B6" s="62" t="s">
        <v>51</v>
      </c>
      <c r="C6" s="62" t="s">
        <v>52</v>
      </c>
      <c r="D6" s="62" t="s">
        <v>53</v>
      </c>
      <c r="E6" s="62" t="s">
        <v>54</v>
      </c>
      <c r="F6" s="62" t="s">
        <v>115</v>
      </c>
      <c r="G6" s="75" t="s">
        <v>62</v>
      </c>
      <c r="H6" s="62" t="s">
        <v>51</v>
      </c>
      <c r="I6" s="62" t="s">
        <v>52</v>
      </c>
      <c r="J6" s="62" t="s">
        <v>53</v>
      </c>
      <c r="K6" s="62" t="s">
        <v>54</v>
      </c>
      <c r="L6" s="63" t="s">
        <v>115</v>
      </c>
    </row>
    <row r="7" spans="1:12" ht="19.5" customHeight="1" thickBot="1">
      <c r="A7" s="34" t="s">
        <v>23</v>
      </c>
      <c r="B7" s="43">
        <v>4</v>
      </c>
      <c r="C7" s="43">
        <v>6</v>
      </c>
      <c r="D7" s="43">
        <v>27</v>
      </c>
      <c r="E7" s="43">
        <v>16</v>
      </c>
      <c r="F7" s="43">
        <v>413</v>
      </c>
      <c r="G7" s="76">
        <v>466</v>
      </c>
      <c r="H7" s="71">
        <f>IF(G7=0,"-",B7/G7)</f>
        <v>0.008583690987124463</v>
      </c>
      <c r="I7" s="71">
        <f>IF(G7=0,"-",C7/G7)</f>
        <v>0.012875536480686695</v>
      </c>
      <c r="J7" s="71">
        <f>IF(G7=0,"-",D7/G7)</f>
        <v>0.05793991416309013</v>
      </c>
      <c r="K7" s="71">
        <f>IF(G7=0,"-",E7/G7)</f>
        <v>0.034334763948497854</v>
      </c>
      <c r="L7" s="71">
        <f>IF(G7=0,"-",F7/G7)</f>
        <v>0.8862660944206009</v>
      </c>
    </row>
    <row r="8" spans="1:12" ht="19.5" customHeight="1" thickBot="1">
      <c r="A8" s="35" t="s">
        <v>24</v>
      </c>
      <c r="B8" s="43">
        <v>1</v>
      </c>
      <c r="C8" s="43">
        <v>0</v>
      </c>
      <c r="D8" s="43">
        <v>1</v>
      </c>
      <c r="E8" s="43">
        <v>0</v>
      </c>
      <c r="F8" s="43">
        <v>20</v>
      </c>
      <c r="G8" s="76">
        <v>22</v>
      </c>
      <c r="H8" s="59">
        <f aca="true" t="shared" si="0" ref="H8:H24">IF(G8=0,"-",B8/G8)</f>
        <v>0.045454545454545456</v>
      </c>
      <c r="I8" s="59">
        <f aca="true" t="shared" si="1" ref="I8:I24">IF(G8=0,"-",C8/G8)</f>
        <v>0</v>
      </c>
      <c r="J8" s="59">
        <f aca="true" t="shared" si="2" ref="J8:J24">IF(G8=0,"-",D8/G8)</f>
        <v>0.045454545454545456</v>
      </c>
      <c r="K8" s="59">
        <f aca="true" t="shared" si="3" ref="K8:K24">IF(G8=0,"-",E8/G8)</f>
        <v>0</v>
      </c>
      <c r="L8" s="59">
        <f aca="true" t="shared" si="4" ref="L8:L24">IF(G8=0,"-",F8/G8)</f>
        <v>0.9090909090909091</v>
      </c>
    </row>
    <row r="9" spans="1:12" ht="19.5" customHeight="1" thickBot="1">
      <c r="A9" s="35" t="s">
        <v>25</v>
      </c>
      <c r="B9" s="44">
        <v>1</v>
      </c>
      <c r="C9" s="44">
        <v>2</v>
      </c>
      <c r="D9" s="44">
        <v>2</v>
      </c>
      <c r="E9" s="44">
        <v>3</v>
      </c>
      <c r="F9" s="44">
        <v>86</v>
      </c>
      <c r="G9" s="77">
        <v>94</v>
      </c>
      <c r="H9" s="59">
        <f t="shared" si="0"/>
        <v>0.010638297872340425</v>
      </c>
      <c r="I9" s="59">
        <f t="shared" si="1"/>
        <v>0.02127659574468085</v>
      </c>
      <c r="J9" s="59">
        <f t="shared" si="2"/>
        <v>0.02127659574468085</v>
      </c>
      <c r="K9" s="59">
        <f t="shared" si="3"/>
        <v>0.031914893617021274</v>
      </c>
      <c r="L9" s="59">
        <f t="shared" si="4"/>
        <v>0.9148936170212766</v>
      </c>
    </row>
    <row r="10" spans="1:12" ht="19.5" customHeight="1" thickBot="1">
      <c r="A10" s="35" t="s">
        <v>26</v>
      </c>
      <c r="B10" s="43">
        <v>2</v>
      </c>
      <c r="C10" s="43">
        <v>5</v>
      </c>
      <c r="D10" s="43">
        <v>9</v>
      </c>
      <c r="E10" s="43">
        <v>17</v>
      </c>
      <c r="F10" s="43">
        <v>103</v>
      </c>
      <c r="G10" s="76">
        <v>136</v>
      </c>
      <c r="H10" s="59">
        <f t="shared" si="0"/>
        <v>0.014705882352941176</v>
      </c>
      <c r="I10" s="59">
        <f t="shared" si="1"/>
        <v>0.03676470588235294</v>
      </c>
      <c r="J10" s="59">
        <f t="shared" si="2"/>
        <v>0.0661764705882353</v>
      </c>
      <c r="K10" s="59">
        <f t="shared" si="3"/>
        <v>0.125</v>
      </c>
      <c r="L10" s="59">
        <f t="shared" si="4"/>
        <v>0.7573529411764706</v>
      </c>
    </row>
    <row r="11" spans="1:12" ht="19.5" customHeight="1" thickBot="1">
      <c r="A11" s="35" t="s">
        <v>27</v>
      </c>
      <c r="B11" s="44">
        <v>0</v>
      </c>
      <c r="C11" s="44">
        <v>0</v>
      </c>
      <c r="D11" s="44">
        <v>7</v>
      </c>
      <c r="E11" s="44">
        <v>4</v>
      </c>
      <c r="F11" s="44">
        <v>98</v>
      </c>
      <c r="G11" s="77">
        <v>109</v>
      </c>
      <c r="H11" s="59">
        <f t="shared" si="0"/>
        <v>0</v>
      </c>
      <c r="I11" s="59">
        <f t="shared" si="1"/>
        <v>0</v>
      </c>
      <c r="J11" s="59">
        <f t="shared" si="2"/>
        <v>0.06422018348623854</v>
      </c>
      <c r="K11" s="59">
        <f t="shared" si="3"/>
        <v>0.03669724770642202</v>
      </c>
      <c r="L11" s="59">
        <f t="shared" si="4"/>
        <v>0.8990825688073395</v>
      </c>
    </row>
    <row r="12" spans="1:12" ht="19.5" customHeight="1" thickBot="1">
      <c r="A12" s="35" t="s">
        <v>28</v>
      </c>
      <c r="B12" s="43">
        <v>1</v>
      </c>
      <c r="C12" s="43">
        <v>0</v>
      </c>
      <c r="D12" s="43">
        <v>0</v>
      </c>
      <c r="E12" s="43">
        <v>0</v>
      </c>
      <c r="F12" s="43">
        <v>11</v>
      </c>
      <c r="G12" s="76">
        <v>12</v>
      </c>
      <c r="H12" s="71">
        <f t="shared" si="0"/>
        <v>0.08333333333333333</v>
      </c>
      <c r="I12" s="71">
        <f t="shared" si="1"/>
        <v>0</v>
      </c>
      <c r="J12" s="71">
        <f t="shared" si="2"/>
        <v>0</v>
      </c>
      <c r="K12" s="71">
        <f t="shared" si="3"/>
        <v>0</v>
      </c>
      <c r="L12" s="71">
        <f t="shared" si="4"/>
        <v>0.9166666666666666</v>
      </c>
    </row>
    <row r="13" spans="1:12" ht="19.5" customHeight="1" thickBot="1">
      <c r="A13" s="35" t="s">
        <v>29</v>
      </c>
      <c r="B13" s="43">
        <v>5</v>
      </c>
      <c r="C13" s="43">
        <v>1</v>
      </c>
      <c r="D13" s="43">
        <v>5</v>
      </c>
      <c r="E13" s="43">
        <v>4</v>
      </c>
      <c r="F13" s="43">
        <v>125</v>
      </c>
      <c r="G13" s="76">
        <v>140</v>
      </c>
      <c r="H13" s="59">
        <f t="shared" si="0"/>
        <v>0.03571428571428571</v>
      </c>
      <c r="I13" s="59">
        <f t="shared" si="1"/>
        <v>0.007142857142857143</v>
      </c>
      <c r="J13" s="59">
        <f t="shared" si="2"/>
        <v>0.03571428571428571</v>
      </c>
      <c r="K13" s="59">
        <f t="shared" si="3"/>
        <v>0.02857142857142857</v>
      </c>
      <c r="L13" s="59">
        <f t="shared" si="4"/>
        <v>0.8928571428571429</v>
      </c>
    </row>
    <row r="14" spans="1:12" ht="19.5" customHeight="1" thickBot="1">
      <c r="A14" s="35" t="s">
        <v>30</v>
      </c>
      <c r="B14" s="44">
        <v>1</v>
      </c>
      <c r="C14" s="44">
        <v>1</v>
      </c>
      <c r="D14" s="44">
        <v>3</v>
      </c>
      <c r="E14" s="44">
        <v>5</v>
      </c>
      <c r="F14" s="44">
        <v>125</v>
      </c>
      <c r="G14" s="77">
        <v>135</v>
      </c>
      <c r="H14" s="59">
        <f t="shared" si="0"/>
        <v>0.007407407407407408</v>
      </c>
      <c r="I14" s="59">
        <f t="shared" si="1"/>
        <v>0.007407407407407408</v>
      </c>
      <c r="J14" s="59">
        <f t="shared" si="2"/>
        <v>0.022222222222222223</v>
      </c>
      <c r="K14" s="59">
        <f t="shared" si="3"/>
        <v>0.037037037037037035</v>
      </c>
      <c r="L14" s="59">
        <f t="shared" si="4"/>
        <v>0.9259259259259259</v>
      </c>
    </row>
    <row r="15" spans="1:12" ht="19.5" customHeight="1" thickBot="1">
      <c r="A15" s="35" t="s">
        <v>31</v>
      </c>
      <c r="B15" s="43">
        <v>22</v>
      </c>
      <c r="C15" s="43">
        <v>18</v>
      </c>
      <c r="D15" s="43">
        <v>40</v>
      </c>
      <c r="E15" s="43">
        <v>34</v>
      </c>
      <c r="F15" s="43">
        <v>508</v>
      </c>
      <c r="G15" s="76">
        <v>622</v>
      </c>
      <c r="H15" s="59">
        <f t="shared" si="0"/>
        <v>0.03536977491961415</v>
      </c>
      <c r="I15" s="59">
        <f t="shared" si="1"/>
        <v>0.028938906752411574</v>
      </c>
      <c r="J15" s="59">
        <f t="shared" si="2"/>
        <v>0.06430868167202572</v>
      </c>
      <c r="K15" s="59">
        <f t="shared" si="3"/>
        <v>0.05466237942122187</v>
      </c>
      <c r="L15" s="59">
        <f t="shared" si="4"/>
        <v>0.8167202572347267</v>
      </c>
    </row>
    <row r="16" spans="1:12" ht="19.5" customHeight="1" thickBot="1">
      <c r="A16" s="35" t="s">
        <v>32</v>
      </c>
      <c r="B16" s="44">
        <v>8</v>
      </c>
      <c r="C16" s="44">
        <v>4</v>
      </c>
      <c r="D16" s="44">
        <v>16</v>
      </c>
      <c r="E16" s="44">
        <v>12</v>
      </c>
      <c r="F16" s="44">
        <v>353</v>
      </c>
      <c r="G16" s="77">
        <v>393</v>
      </c>
      <c r="H16" s="59">
        <f t="shared" si="0"/>
        <v>0.020356234096692113</v>
      </c>
      <c r="I16" s="59">
        <f t="shared" si="1"/>
        <v>0.010178117048346057</v>
      </c>
      <c r="J16" s="59">
        <f t="shared" si="2"/>
        <v>0.04071246819338423</v>
      </c>
      <c r="K16" s="59">
        <f t="shared" si="3"/>
        <v>0.030534351145038167</v>
      </c>
      <c r="L16" s="59">
        <f t="shared" si="4"/>
        <v>0.8982188295165394</v>
      </c>
    </row>
    <row r="17" spans="1:12" ht="19.5" customHeight="1" thickBot="1">
      <c r="A17" s="35" t="s">
        <v>33</v>
      </c>
      <c r="B17" s="43">
        <v>3</v>
      </c>
      <c r="C17" s="43">
        <v>3</v>
      </c>
      <c r="D17" s="43">
        <v>3</v>
      </c>
      <c r="E17" s="43">
        <v>3</v>
      </c>
      <c r="F17" s="43">
        <v>59</v>
      </c>
      <c r="G17" s="76">
        <v>71</v>
      </c>
      <c r="H17" s="71">
        <f t="shared" si="0"/>
        <v>0.04225352112676056</v>
      </c>
      <c r="I17" s="71">
        <f t="shared" si="1"/>
        <v>0.04225352112676056</v>
      </c>
      <c r="J17" s="71">
        <f t="shared" si="2"/>
        <v>0.04225352112676056</v>
      </c>
      <c r="K17" s="71">
        <f t="shared" si="3"/>
        <v>0.04225352112676056</v>
      </c>
      <c r="L17" s="71">
        <f t="shared" si="4"/>
        <v>0.8309859154929577</v>
      </c>
    </row>
    <row r="18" spans="1:12" ht="19.5" customHeight="1" thickBot="1">
      <c r="A18" s="35" t="s">
        <v>34</v>
      </c>
      <c r="B18" s="43">
        <v>3</v>
      </c>
      <c r="C18" s="43">
        <v>2</v>
      </c>
      <c r="D18" s="43">
        <v>4</v>
      </c>
      <c r="E18" s="43">
        <v>1</v>
      </c>
      <c r="F18" s="43">
        <v>93</v>
      </c>
      <c r="G18" s="76">
        <v>103</v>
      </c>
      <c r="H18" s="59">
        <f t="shared" si="0"/>
        <v>0.02912621359223301</v>
      </c>
      <c r="I18" s="59">
        <f t="shared" si="1"/>
        <v>0.019417475728155338</v>
      </c>
      <c r="J18" s="59">
        <f t="shared" si="2"/>
        <v>0.038834951456310676</v>
      </c>
      <c r="K18" s="59">
        <f t="shared" si="3"/>
        <v>0.009708737864077669</v>
      </c>
      <c r="L18" s="59">
        <f t="shared" si="4"/>
        <v>0.9029126213592233</v>
      </c>
    </row>
    <row r="19" spans="1:12" ht="19.5" customHeight="1" thickBot="1">
      <c r="A19" s="35" t="s">
        <v>35</v>
      </c>
      <c r="B19" s="44">
        <v>9</v>
      </c>
      <c r="C19" s="44">
        <v>5</v>
      </c>
      <c r="D19" s="44">
        <v>14</v>
      </c>
      <c r="E19" s="44">
        <v>21</v>
      </c>
      <c r="F19" s="44">
        <v>448</v>
      </c>
      <c r="G19" s="77">
        <v>497</v>
      </c>
      <c r="H19" s="59">
        <f t="shared" si="0"/>
        <v>0.018108651911468814</v>
      </c>
      <c r="I19" s="59">
        <f t="shared" si="1"/>
        <v>0.01006036217303823</v>
      </c>
      <c r="J19" s="59">
        <f t="shared" si="2"/>
        <v>0.028169014084507043</v>
      </c>
      <c r="K19" s="59">
        <f t="shared" si="3"/>
        <v>0.04225352112676056</v>
      </c>
      <c r="L19" s="59">
        <f t="shared" si="4"/>
        <v>0.9014084507042254</v>
      </c>
    </row>
    <row r="20" spans="1:12" ht="19.5" customHeight="1" thickBot="1">
      <c r="A20" s="35" t="s">
        <v>36</v>
      </c>
      <c r="B20" s="43">
        <v>1</v>
      </c>
      <c r="C20" s="43">
        <v>0</v>
      </c>
      <c r="D20" s="43">
        <v>5</v>
      </c>
      <c r="E20" s="43">
        <v>4</v>
      </c>
      <c r="F20" s="43">
        <v>94</v>
      </c>
      <c r="G20" s="76">
        <v>104</v>
      </c>
      <c r="H20" s="59">
        <f t="shared" si="0"/>
        <v>0.009615384615384616</v>
      </c>
      <c r="I20" s="59">
        <f t="shared" si="1"/>
        <v>0</v>
      </c>
      <c r="J20" s="59">
        <f t="shared" si="2"/>
        <v>0.04807692307692308</v>
      </c>
      <c r="K20" s="59">
        <f t="shared" si="3"/>
        <v>0.038461538461538464</v>
      </c>
      <c r="L20" s="59">
        <f t="shared" si="4"/>
        <v>0.9038461538461539</v>
      </c>
    </row>
    <row r="21" spans="1:12" ht="19.5" customHeight="1" thickBot="1">
      <c r="A21" s="35" t="s">
        <v>37</v>
      </c>
      <c r="B21" s="44">
        <v>0</v>
      </c>
      <c r="C21" s="44">
        <v>0</v>
      </c>
      <c r="D21" s="44">
        <v>4</v>
      </c>
      <c r="E21" s="44">
        <v>0</v>
      </c>
      <c r="F21" s="44">
        <v>45</v>
      </c>
      <c r="G21" s="77">
        <v>49</v>
      </c>
      <c r="H21" s="59">
        <f t="shared" si="0"/>
        <v>0</v>
      </c>
      <c r="I21" s="59">
        <f t="shared" si="1"/>
        <v>0</v>
      </c>
      <c r="J21" s="59">
        <f t="shared" si="2"/>
        <v>0.08163265306122448</v>
      </c>
      <c r="K21" s="59">
        <f t="shared" si="3"/>
        <v>0</v>
      </c>
      <c r="L21" s="59">
        <f t="shared" si="4"/>
        <v>0.9183673469387755</v>
      </c>
    </row>
    <row r="22" spans="1:12" ht="19.5" customHeight="1" thickBot="1">
      <c r="A22" s="36" t="s">
        <v>38</v>
      </c>
      <c r="B22" s="43">
        <v>17</v>
      </c>
      <c r="C22" s="43">
        <v>12</v>
      </c>
      <c r="D22" s="43">
        <v>25</v>
      </c>
      <c r="E22" s="43">
        <v>69</v>
      </c>
      <c r="F22" s="43">
        <v>288</v>
      </c>
      <c r="G22" s="76">
        <v>411</v>
      </c>
      <c r="H22" s="71">
        <f t="shared" si="0"/>
        <v>0.0413625304136253</v>
      </c>
      <c r="I22" s="71">
        <f t="shared" si="1"/>
        <v>0.029197080291970802</v>
      </c>
      <c r="J22" s="71">
        <f t="shared" si="2"/>
        <v>0.06082725060827251</v>
      </c>
      <c r="K22" s="71">
        <f t="shared" si="3"/>
        <v>0.1678832116788321</v>
      </c>
      <c r="L22" s="71">
        <f t="shared" si="4"/>
        <v>0.7007299270072993</v>
      </c>
    </row>
    <row r="23" spans="1:12" ht="19.5" customHeight="1" thickBot="1">
      <c r="A23" s="37" t="s">
        <v>39</v>
      </c>
      <c r="B23" s="43">
        <v>1</v>
      </c>
      <c r="C23" s="43">
        <v>0</v>
      </c>
      <c r="D23" s="43">
        <v>2</v>
      </c>
      <c r="E23" s="43">
        <v>0</v>
      </c>
      <c r="F23" s="43">
        <v>26</v>
      </c>
      <c r="G23" s="73">
        <v>29</v>
      </c>
      <c r="H23" s="59">
        <f t="shared" si="0"/>
        <v>0.034482758620689655</v>
      </c>
      <c r="I23" s="59">
        <f t="shared" si="1"/>
        <v>0</v>
      </c>
      <c r="J23" s="59">
        <f t="shared" si="2"/>
        <v>0.06896551724137931</v>
      </c>
      <c r="K23" s="59">
        <f t="shared" si="3"/>
        <v>0</v>
      </c>
      <c r="L23" s="59">
        <f t="shared" si="4"/>
        <v>0.896551724137931</v>
      </c>
    </row>
    <row r="24" spans="1:12" ht="19.5" customHeight="1" thickBot="1">
      <c r="A24" s="38" t="s">
        <v>40</v>
      </c>
      <c r="B24" s="45">
        <v>79</v>
      </c>
      <c r="C24" s="45">
        <v>59</v>
      </c>
      <c r="D24" s="45">
        <v>167</v>
      </c>
      <c r="E24" s="45">
        <v>193</v>
      </c>
      <c r="F24" s="45">
        <v>2895</v>
      </c>
      <c r="G24" s="45">
        <v>3393</v>
      </c>
      <c r="H24" s="72">
        <f t="shared" si="0"/>
        <v>0.023283230179781903</v>
      </c>
      <c r="I24" s="60">
        <f t="shared" si="1"/>
        <v>0.017388741526672562</v>
      </c>
      <c r="J24" s="60">
        <f t="shared" si="2"/>
        <v>0.04921898025346301</v>
      </c>
      <c r="K24" s="60">
        <f t="shared" si="3"/>
        <v>0.05688181550250516</v>
      </c>
      <c r="L24" s="60">
        <f t="shared" si="4"/>
        <v>0.8532272325375774</v>
      </c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1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7" ht="45.75" customHeight="1">
      <c r="A6" s="3"/>
      <c r="B6" s="66" t="s">
        <v>116</v>
      </c>
      <c r="C6" s="66" t="s">
        <v>137</v>
      </c>
      <c r="D6" s="66" t="s">
        <v>135</v>
      </c>
      <c r="E6" s="66" t="s">
        <v>78</v>
      </c>
      <c r="F6" s="65" t="s">
        <v>117</v>
      </c>
      <c r="G6" s="11"/>
    </row>
    <row r="7" spans="1:7" ht="19.5" customHeight="1" thickBot="1">
      <c r="A7" s="34" t="s">
        <v>23</v>
      </c>
      <c r="B7" s="44">
        <v>2926</v>
      </c>
      <c r="C7" s="44">
        <v>279</v>
      </c>
      <c r="D7" s="88">
        <v>8550700</v>
      </c>
      <c r="E7" s="79">
        <f>+B7/D7*10000</f>
        <v>3.421942063222894</v>
      </c>
      <c r="F7" s="80">
        <f>+C7/B7</f>
        <v>0.09535201640464798</v>
      </c>
      <c r="G7" s="11"/>
    </row>
    <row r="8" spans="1:7" ht="19.5" customHeight="1" thickBot="1">
      <c r="A8" s="35" t="s">
        <v>24</v>
      </c>
      <c r="B8" s="43">
        <v>214</v>
      </c>
      <c r="C8" s="43">
        <v>20</v>
      </c>
      <c r="D8" s="89">
        <v>1307984</v>
      </c>
      <c r="E8" s="79">
        <f aca="true" t="shared" si="0" ref="E8:E24">+B8/D8*10000</f>
        <v>1.6361056404359686</v>
      </c>
      <c r="F8" s="80">
        <f aca="true" t="shared" si="1" ref="F8:F24">+C8/B8</f>
        <v>0.09345794392523364</v>
      </c>
      <c r="G8" s="26"/>
    </row>
    <row r="9" spans="1:7" ht="19.5" customHeight="1" thickBot="1">
      <c r="A9" s="35" t="s">
        <v>25</v>
      </c>
      <c r="B9" s="44">
        <v>407</v>
      </c>
      <c r="C9" s="44">
        <v>23</v>
      </c>
      <c r="D9" s="89">
        <v>1028135</v>
      </c>
      <c r="E9" s="79">
        <f t="shared" si="0"/>
        <v>3.958624110646948</v>
      </c>
      <c r="F9" s="80">
        <f t="shared" si="1"/>
        <v>0.056511056511056514</v>
      </c>
      <c r="G9" s="14"/>
    </row>
    <row r="10" spans="1:7" ht="19.5" customHeight="1" thickBot="1">
      <c r="A10" s="35" t="s">
        <v>26</v>
      </c>
      <c r="B10" s="43">
        <v>961</v>
      </c>
      <c r="C10" s="43">
        <v>107</v>
      </c>
      <c r="D10" s="89">
        <v>1128139</v>
      </c>
      <c r="E10" s="79">
        <f t="shared" si="0"/>
        <v>8.51845384301048</v>
      </c>
      <c r="F10" s="80">
        <f t="shared" si="1"/>
        <v>0.1113423517169615</v>
      </c>
      <c r="G10" s="14"/>
    </row>
    <row r="11" spans="1:7" ht="19.5" customHeight="1" thickBot="1">
      <c r="A11" s="35" t="s">
        <v>27</v>
      </c>
      <c r="B11" s="43">
        <v>830</v>
      </c>
      <c r="C11" s="43">
        <v>122</v>
      </c>
      <c r="D11" s="89">
        <v>2126779</v>
      </c>
      <c r="E11" s="79">
        <f t="shared" si="0"/>
        <v>3.902615175342619</v>
      </c>
      <c r="F11" s="80">
        <f t="shared" si="1"/>
        <v>0.14698795180722893</v>
      </c>
      <c r="G11" s="14"/>
    </row>
    <row r="12" spans="1:7" ht="19.5" customHeight="1" thickBot="1">
      <c r="A12" s="35" t="s">
        <v>28</v>
      </c>
      <c r="B12" s="44">
        <v>77</v>
      </c>
      <c r="C12" s="44">
        <v>4</v>
      </c>
      <c r="D12" s="89">
        <v>580067</v>
      </c>
      <c r="E12" s="79">
        <f t="shared" si="0"/>
        <v>1.3274328655138112</v>
      </c>
      <c r="F12" s="80">
        <f t="shared" si="1"/>
        <v>0.05194805194805195</v>
      </c>
      <c r="G12" s="14"/>
    </row>
    <row r="13" spans="1:7" ht="19.5" customHeight="1" thickBot="1">
      <c r="A13" s="35" t="s">
        <v>29</v>
      </c>
      <c r="B13" s="43">
        <v>785</v>
      </c>
      <c r="C13" s="43">
        <v>82</v>
      </c>
      <c r="D13" s="89">
        <v>2407650</v>
      </c>
      <c r="E13" s="79">
        <f t="shared" si="0"/>
        <v>3.2604406786700726</v>
      </c>
      <c r="F13" s="80">
        <f t="shared" si="1"/>
        <v>0.10445859872611465</v>
      </c>
      <c r="G13" s="14"/>
    </row>
    <row r="14" spans="1:7" ht="19.5" customHeight="1" thickBot="1">
      <c r="A14" s="35" t="s">
        <v>30</v>
      </c>
      <c r="B14" s="44">
        <v>364</v>
      </c>
      <c r="C14" s="44">
        <v>24</v>
      </c>
      <c r="D14" s="89">
        <v>2025510</v>
      </c>
      <c r="E14" s="79">
        <f t="shared" si="0"/>
        <v>1.7970782667081375</v>
      </c>
      <c r="F14" s="80">
        <f t="shared" si="1"/>
        <v>0.06593406593406594</v>
      </c>
      <c r="G14" s="14"/>
    </row>
    <row r="15" spans="1:7" ht="19.5" customHeight="1" thickBot="1">
      <c r="A15" s="35" t="s">
        <v>31</v>
      </c>
      <c r="B15" s="43">
        <v>1427</v>
      </c>
      <c r="C15" s="43">
        <v>116</v>
      </c>
      <c r="D15" s="89">
        <v>7596131</v>
      </c>
      <c r="E15" s="79">
        <f t="shared" si="0"/>
        <v>1.8785879285125546</v>
      </c>
      <c r="F15" s="80">
        <f t="shared" si="1"/>
        <v>0.08128941836019622</v>
      </c>
      <c r="G15" s="14"/>
    </row>
    <row r="16" spans="1:7" ht="19.5" customHeight="1" thickBot="1">
      <c r="A16" s="35" t="s">
        <v>32</v>
      </c>
      <c r="B16" s="43">
        <v>1838</v>
      </c>
      <c r="C16" s="43">
        <v>164</v>
      </c>
      <c r="D16" s="89">
        <v>4959243</v>
      </c>
      <c r="E16" s="79">
        <f t="shared" si="0"/>
        <v>3.706210806770308</v>
      </c>
      <c r="F16" s="80">
        <f t="shared" si="1"/>
        <v>0.08922742110990206</v>
      </c>
      <c r="G16" s="14"/>
    </row>
    <row r="17" spans="1:7" ht="19.5" customHeight="1" thickBot="1">
      <c r="A17" s="35" t="s">
        <v>33</v>
      </c>
      <c r="B17" s="44">
        <v>268</v>
      </c>
      <c r="C17" s="44">
        <v>16</v>
      </c>
      <c r="D17" s="89">
        <v>1072059</v>
      </c>
      <c r="E17" s="79">
        <f t="shared" si="0"/>
        <v>2.4998624142887658</v>
      </c>
      <c r="F17" s="80">
        <f t="shared" si="1"/>
        <v>0.05970149253731343</v>
      </c>
      <c r="G17" s="14"/>
    </row>
    <row r="18" spans="1:7" ht="19.5" customHeight="1" thickBot="1">
      <c r="A18" s="35" t="s">
        <v>34</v>
      </c>
      <c r="B18" s="43">
        <v>844</v>
      </c>
      <c r="C18" s="43">
        <v>40</v>
      </c>
      <c r="D18" s="89">
        <v>2700970</v>
      </c>
      <c r="E18" s="79">
        <f t="shared" si="0"/>
        <v>3.1248033114029403</v>
      </c>
      <c r="F18" s="80">
        <f t="shared" si="1"/>
        <v>0.04739336492890995</v>
      </c>
      <c r="G18" s="14"/>
    </row>
    <row r="19" spans="1:7" ht="19.5" customHeight="1" thickBot="1">
      <c r="A19" s="35" t="s">
        <v>35</v>
      </c>
      <c r="B19" s="44">
        <v>1589</v>
      </c>
      <c r="C19" s="44">
        <v>185</v>
      </c>
      <c r="D19" s="89">
        <v>6576009</v>
      </c>
      <c r="E19" s="79">
        <f t="shared" si="0"/>
        <v>2.4163592233526443</v>
      </c>
      <c r="F19" s="80">
        <f t="shared" si="1"/>
        <v>0.11642542479546884</v>
      </c>
      <c r="G19" s="14"/>
    </row>
    <row r="20" spans="1:7" ht="19.5" customHeight="1" thickBot="1">
      <c r="A20" s="35" t="s">
        <v>36</v>
      </c>
      <c r="B20" s="43">
        <v>651</v>
      </c>
      <c r="C20" s="43">
        <v>62</v>
      </c>
      <c r="D20" s="89">
        <v>1477946</v>
      </c>
      <c r="E20" s="79">
        <f t="shared" si="0"/>
        <v>4.404761743663165</v>
      </c>
      <c r="F20" s="80">
        <f t="shared" si="1"/>
        <v>0.09523809523809523</v>
      </c>
      <c r="G20" s="14"/>
    </row>
    <row r="21" spans="1:7" ht="19.5" customHeight="1" thickBot="1">
      <c r="A21" s="35" t="s">
        <v>37</v>
      </c>
      <c r="B21" s="43">
        <v>171</v>
      </c>
      <c r="C21" s="43">
        <v>17</v>
      </c>
      <c r="D21" s="89">
        <v>647219</v>
      </c>
      <c r="E21" s="79">
        <f t="shared" si="0"/>
        <v>2.642073239506257</v>
      </c>
      <c r="F21" s="80">
        <f t="shared" si="1"/>
        <v>0.09941520467836257</v>
      </c>
      <c r="G21" s="14"/>
    </row>
    <row r="22" spans="1:7" ht="19.5" customHeight="1" thickBot="1">
      <c r="A22" s="36" t="s">
        <v>38</v>
      </c>
      <c r="B22" s="44">
        <v>1533</v>
      </c>
      <c r="C22" s="44">
        <v>155</v>
      </c>
      <c r="D22" s="89">
        <v>2198657</v>
      </c>
      <c r="E22" s="79">
        <f t="shared" si="0"/>
        <v>6.9724381747585</v>
      </c>
      <c r="F22" s="80">
        <f t="shared" si="1"/>
        <v>0.10110893672537508</v>
      </c>
      <c r="G22" s="14"/>
    </row>
    <row r="23" spans="1:7" ht="19.5" customHeight="1" thickBot="1">
      <c r="A23" s="37" t="s">
        <v>39</v>
      </c>
      <c r="B23" s="43">
        <v>87</v>
      </c>
      <c r="C23" s="43">
        <v>2</v>
      </c>
      <c r="D23" s="90">
        <v>315371</v>
      </c>
      <c r="E23" s="81">
        <f t="shared" si="0"/>
        <v>2.758655678550025</v>
      </c>
      <c r="F23" s="82">
        <f t="shared" si="1"/>
        <v>0.022988505747126436</v>
      </c>
      <c r="G23" s="14"/>
    </row>
    <row r="24" spans="1:7" ht="19.5" customHeight="1" thickBot="1">
      <c r="A24" s="38" t="s">
        <v>40</v>
      </c>
      <c r="B24" s="45">
        <v>14972</v>
      </c>
      <c r="C24" s="45">
        <v>1418</v>
      </c>
      <c r="D24" s="91">
        <f>SUM(D7:D23)</f>
        <v>46698569</v>
      </c>
      <c r="E24" s="83">
        <f t="shared" si="0"/>
        <v>3.2060939597528137</v>
      </c>
      <c r="F24" s="83">
        <f t="shared" si="1"/>
        <v>0.09471012556772643</v>
      </c>
      <c r="G24" s="84"/>
    </row>
    <row r="25" spans="5:7" ht="12.75">
      <c r="E25" s="78"/>
      <c r="F25" s="78"/>
      <c r="G25" s="15"/>
    </row>
    <row r="26" spans="11:18" ht="12.75">
      <c r="K26" s="10"/>
      <c r="L26" s="10"/>
      <c r="N26" s="1" t="s">
        <v>92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1.421875" style="1" hidden="1" customWidth="1"/>
    <col min="9" max="9" width="14.8515625" style="1" hidden="1" customWidth="1"/>
    <col min="10" max="10" width="12.421875" style="1" hidden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138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5" t="s">
        <v>87</v>
      </c>
      <c r="C5" s="95"/>
      <c r="D5" s="95"/>
      <c r="E5" s="95"/>
      <c r="F5" s="95"/>
      <c r="G5" s="95"/>
    </row>
    <row r="6" spans="2:8" ht="30" customHeight="1">
      <c r="B6" s="104" t="s">
        <v>80</v>
      </c>
      <c r="C6" s="100"/>
      <c r="D6" s="102" t="s">
        <v>81</v>
      </c>
      <c r="E6" s="100"/>
      <c r="F6" s="102" t="s">
        <v>82</v>
      </c>
      <c r="G6" s="102" t="s">
        <v>142</v>
      </c>
      <c r="H6" s="92"/>
    </row>
    <row r="7" spans="2:8" ht="30" customHeight="1" thickBot="1">
      <c r="B7" s="57" t="s">
        <v>83</v>
      </c>
      <c r="C7" s="55" t="s">
        <v>84</v>
      </c>
      <c r="D7" s="57" t="s">
        <v>85</v>
      </c>
      <c r="E7" s="85" t="s">
        <v>86</v>
      </c>
      <c r="F7" s="103"/>
      <c r="G7" s="103"/>
      <c r="H7" s="92"/>
    </row>
    <row r="8" spans="1:7" ht="19.5" customHeight="1" thickBot="1">
      <c r="A8" s="34" t="s">
        <v>23</v>
      </c>
      <c r="B8" s="86">
        <f aca="true" t="shared" si="0" ref="B8:G8">+B30/$H30</f>
        <v>0.05792861322410767</v>
      </c>
      <c r="C8" s="86">
        <f t="shared" si="0"/>
        <v>0.09713282621416033</v>
      </c>
      <c r="D8" s="86">
        <f t="shared" si="0"/>
        <v>0.042715038033937974</v>
      </c>
      <c r="E8" s="86">
        <f t="shared" si="0"/>
        <v>0.36551589623561537</v>
      </c>
      <c r="F8" s="86">
        <f t="shared" si="0"/>
        <v>0.1211234640140433</v>
      </c>
      <c r="G8" s="86">
        <f t="shared" si="0"/>
        <v>0.31558416227813535</v>
      </c>
    </row>
    <row r="9" spans="1:7" ht="19.5" customHeight="1" thickBot="1">
      <c r="A9" s="35" t="s">
        <v>24</v>
      </c>
      <c r="B9" s="86">
        <f aca="true" t="shared" si="1" ref="B9:G25">+B31/$H31</f>
        <v>0.051351351351351354</v>
      </c>
      <c r="C9" s="86">
        <f t="shared" si="1"/>
        <v>0.07837837837837838</v>
      </c>
      <c r="D9" s="86">
        <f t="shared" si="1"/>
        <v>0.021621621621621623</v>
      </c>
      <c r="E9" s="86">
        <f t="shared" si="1"/>
        <v>0.3621621621621622</v>
      </c>
      <c r="F9" s="86">
        <f t="shared" si="1"/>
        <v>0.16756756756756758</v>
      </c>
      <c r="G9" s="86">
        <f t="shared" si="1"/>
        <v>0.31891891891891894</v>
      </c>
    </row>
    <row r="10" spans="1:7" ht="19.5" customHeight="1" thickBot="1">
      <c r="A10" s="35" t="s">
        <v>25</v>
      </c>
      <c r="B10" s="86">
        <f t="shared" si="1"/>
        <v>0.06340579710144928</v>
      </c>
      <c r="C10" s="86">
        <f t="shared" si="1"/>
        <v>0.1105072463768116</v>
      </c>
      <c r="D10" s="86">
        <f t="shared" si="1"/>
        <v>0.012681159420289856</v>
      </c>
      <c r="E10" s="86">
        <f t="shared" si="1"/>
        <v>0.28804347826086957</v>
      </c>
      <c r="F10" s="86">
        <f t="shared" si="1"/>
        <v>0.17028985507246377</v>
      </c>
      <c r="G10" s="86">
        <f t="shared" si="1"/>
        <v>0.35507246376811596</v>
      </c>
    </row>
    <row r="11" spans="1:7" ht="19.5" customHeight="1" thickBot="1">
      <c r="A11" s="35" t="s">
        <v>26</v>
      </c>
      <c r="B11" s="86">
        <f t="shared" si="1"/>
        <v>0.04064352243861134</v>
      </c>
      <c r="C11" s="86">
        <f t="shared" si="1"/>
        <v>0.04657070279424217</v>
      </c>
      <c r="D11" s="86">
        <f t="shared" si="1"/>
        <v>0.012701100762066046</v>
      </c>
      <c r="E11" s="86">
        <f t="shared" si="1"/>
        <v>0.45469940728196445</v>
      </c>
      <c r="F11" s="86">
        <f t="shared" si="1"/>
        <v>0.0821337849280271</v>
      </c>
      <c r="G11" s="86">
        <f t="shared" si="1"/>
        <v>0.3632514817950889</v>
      </c>
    </row>
    <row r="12" spans="1:7" ht="19.5" customHeight="1" thickBot="1">
      <c r="A12" s="35" t="s">
        <v>27</v>
      </c>
      <c r="B12" s="86">
        <f t="shared" si="1"/>
        <v>0.10626486915146709</v>
      </c>
      <c r="C12" s="86">
        <f t="shared" si="1"/>
        <v>0.17446471054718476</v>
      </c>
      <c r="D12" s="86">
        <f t="shared" si="1"/>
        <v>0.041237113402061855</v>
      </c>
      <c r="E12" s="86">
        <f t="shared" si="1"/>
        <v>0.3164155432196669</v>
      </c>
      <c r="F12" s="86">
        <f t="shared" si="1"/>
        <v>0.07375099127676447</v>
      </c>
      <c r="G12" s="86">
        <f t="shared" si="1"/>
        <v>0.28786677240285485</v>
      </c>
    </row>
    <row r="13" spans="1:7" ht="19.5" customHeight="1" thickBot="1">
      <c r="A13" s="35" t="s">
        <v>28</v>
      </c>
      <c r="B13" s="86">
        <f t="shared" si="1"/>
        <v>0.024539877300613498</v>
      </c>
      <c r="C13" s="86">
        <f t="shared" si="1"/>
        <v>0.19631901840490798</v>
      </c>
      <c r="D13" s="86">
        <f t="shared" si="1"/>
        <v>0.03680981595092025</v>
      </c>
      <c r="E13" s="86">
        <f t="shared" si="1"/>
        <v>0.294478527607362</v>
      </c>
      <c r="F13" s="86">
        <f t="shared" si="1"/>
        <v>0.12883435582822086</v>
      </c>
      <c r="G13" s="86">
        <f t="shared" si="1"/>
        <v>0.31901840490797545</v>
      </c>
    </row>
    <row r="14" spans="1:7" ht="19.5" customHeight="1" thickBot="1">
      <c r="A14" s="35" t="s">
        <v>29</v>
      </c>
      <c r="B14" s="86">
        <f t="shared" si="1"/>
        <v>0.04079601990049751</v>
      </c>
      <c r="C14" s="86">
        <f t="shared" si="1"/>
        <v>0.04079601990049751</v>
      </c>
      <c r="D14" s="86">
        <f t="shared" si="1"/>
        <v>0.09651741293532339</v>
      </c>
      <c r="E14" s="86">
        <f t="shared" si="1"/>
        <v>0.33134328358208953</v>
      </c>
      <c r="F14" s="86">
        <f t="shared" si="1"/>
        <v>0.14427860696517414</v>
      </c>
      <c r="G14" s="86">
        <f t="shared" si="1"/>
        <v>0.34626865671641793</v>
      </c>
    </row>
    <row r="15" spans="1:7" ht="19.5" customHeight="1" thickBot="1">
      <c r="A15" s="35" t="s">
        <v>30</v>
      </c>
      <c r="B15" s="86">
        <f t="shared" si="1"/>
        <v>0.024427480916030534</v>
      </c>
      <c r="C15" s="86">
        <f t="shared" si="1"/>
        <v>0.0717557251908397</v>
      </c>
      <c r="D15" s="86">
        <f t="shared" si="1"/>
        <v>0.013740458015267175</v>
      </c>
      <c r="E15" s="86">
        <f t="shared" si="1"/>
        <v>0.416793893129771</v>
      </c>
      <c r="F15" s="86">
        <f t="shared" si="1"/>
        <v>0.11908396946564885</v>
      </c>
      <c r="G15" s="86">
        <f t="shared" si="1"/>
        <v>0.35419847328244275</v>
      </c>
    </row>
    <row r="16" spans="1:7" ht="19.5" customHeight="1" thickBot="1">
      <c r="A16" s="35" t="s">
        <v>31</v>
      </c>
      <c r="B16" s="86">
        <f t="shared" si="1"/>
        <v>0.02702702702702703</v>
      </c>
      <c r="C16" s="86">
        <f t="shared" si="1"/>
        <v>0.06936936936936937</v>
      </c>
      <c r="D16" s="86">
        <f t="shared" si="1"/>
        <v>0.015765765765765764</v>
      </c>
      <c r="E16" s="86">
        <f t="shared" si="1"/>
        <v>0.30315315315315317</v>
      </c>
      <c r="F16" s="86">
        <f t="shared" si="1"/>
        <v>0.21306306306306305</v>
      </c>
      <c r="G16" s="86">
        <f t="shared" si="1"/>
        <v>0.3716216216216216</v>
      </c>
    </row>
    <row r="17" spans="1:7" ht="19.5" customHeight="1" thickBot="1">
      <c r="A17" s="35" t="s">
        <v>91</v>
      </c>
      <c r="B17" s="86">
        <f t="shared" si="1"/>
        <v>0.06103494029190624</v>
      </c>
      <c r="C17" s="86">
        <f t="shared" si="1"/>
        <v>0.11499336576735958</v>
      </c>
      <c r="D17" s="86">
        <f t="shared" si="1"/>
        <v>0.026094648385670056</v>
      </c>
      <c r="E17" s="86">
        <f t="shared" si="1"/>
        <v>0.3149049093321539</v>
      </c>
      <c r="F17" s="86">
        <f t="shared" si="1"/>
        <v>0.10482087571870853</v>
      </c>
      <c r="G17" s="86">
        <f t="shared" si="1"/>
        <v>0.37815126050420167</v>
      </c>
    </row>
    <row r="18" spans="1:7" ht="19.5" customHeight="1" thickBot="1">
      <c r="A18" s="35" t="s">
        <v>33</v>
      </c>
      <c r="B18" s="86">
        <f t="shared" si="1"/>
        <v>0.06841046277665996</v>
      </c>
      <c r="C18" s="86">
        <f t="shared" si="1"/>
        <v>0.16498993963782696</v>
      </c>
      <c r="D18" s="86">
        <f t="shared" si="1"/>
        <v>0.056338028169014086</v>
      </c>
      <c r="E18" s="86">
        <f t="shared" si="1"/>
        <v>0.33400402414486924</v>
      </c>
      <c r="F18" s="86">
        <f t="shared" si="1"/>
        <v>0.13682092555331993</v>
      </c>
      <c r="G18" s="86">
        <f t="shared" si="1"/>
        <v>0.23943661971830985</v>
      </c>
    </row>
    <row r="19" spans="1:7" ht="19.5" customHeight="1" thickBot="1">
      <c r="A19" s="35" t="s">
        <v>34</v>
      </c>
      <c r="B19" s="86">
        <f t="shared" si="1"/>
        <v>0.04088888888888889</v>
      </c>
      <c r="C19" s="86">
        <f t="shared" si="1"/>
        <v>0.05688888888888889</v>
      </c>
      <c r="D19" s="86">
        <f t="shared" si="1"/>
        <v>0.042666666666666665</v>
      </c>
      <c r="E19" s="86">
        <f t="shared" si="1"/>
        <v>0.4026666666666667</v>
      </c>
      <c r="F19" s="86">
        <f t="shared" si="1"/>
        <v>0.08533333333333333</v>
      </c>
      <c r="G19" s="86">
        <f t="shared" si="1"/>
        <v>0.37155555555555553</v>
      </c>
    </row>
    <row r="20" spans="1:7" ht="19.5" customHeight="1" thickBot="1">
      <c r="A20" s="35" t="s">
        <v>35</v>
      </c>
      <c r="B20" s="86">
        <f t="shared" si="1"/>
        <v>0.04526916802610114</v>
      </c>
      <c r="C20" s="86">
        <f t="shared" si="1"/>
        <v>0.08319738988580751</v>
      </c>
      <c r="D20" s="86">
        <f t="shared" si="1"/>
        <v>0.02406199021207178</v>
      </c>
      <c r="E20" s="86">
        <f t="shared" si="1"/>
        <v>0.4233278955954323</v>
      </c>
      <c r="F20" s="86">
        <f t="shared" si="1"/>
        <v>0.1203099510603589</v>
      </c>
      <c r="G20" s="86">
        <f t="shared" si="1"/>
        <v>0.3038336052202284</v>
      </c>
    </row>
    <row r="21" spans="1:7" ht="19.5" customHeight="1" thickBot="1">
      <c r="A21" s="35" t="s">
        <v>36</v>
      </c>
      <c r="B21" s="86">
        <f t="shared" si="1"/>
        <v>0.03932584269662921</v>
      </c>
      <c r="C21" s="86">
        <f t="shared" si="1"/>
        <v>0.13707865168539327</v>
      </c>
      <c r="D21" s="86">
        <f t="shared" si="1"/>
        <v>0.019101123595505618</v>
      </c>
      <c r="E21" s="86">
        <f t="shared" si="1"/>
        <v>0.40786516853932586</v>
      </c>
      <c r="F21" s="86">
        <f t="shared" si="1"/>
        <v>0.08314606741573034</v>
      </c>
      <c r="G21" s="86">
        <f t="shared" si="1"/>
        <v>0.31348314606741573</v>
      </c>
    </row>
    <row r="22" spans="1:7" ht="19.5" customHeight="1" thickBot="1">
      <c r="A22" s="35" t="s">
        <v>37</v>
      </c>
      <c r="B22" s="86">
        <f t="shared" si="1"/>
        <v>0.011320754716981131</v>
      </c>
      <c r="C22" s="86">
        <f t="shared" si="1"/>
        <v>0.026415094339622643</v>
      </c>
      <c r="D22" s="86">
        <f t="shared" si="1"/>
        <v>0.05660377358490566</v>
      </c>
      <c r="E22" s="86">
        <f t="shared" si="1"/>
        <v>0.26037735849056604</v>
      </c>
      <c r="F22" s="86">
        <f t="shared" si="1"/>
        <v>0.06037735849056604</v>
      </c>
      <c r="G22" s="86">
        <f t="shared" si="1"/>
        <v>0.5849056603773585</v>
      </c>
    </row>
    <row r="23" spans="1:7" ht="19.5" customHeight="1" thickBot="1">
      <c r="A23" s="36" t="s">
        <v>38</v>
      </c>
      <c r="B23" s="86">
        <f t="shared" si="1"/>
        <v>0.058173076923076925</v>
      </c>
      <c r="C23" s="86">
        <f t="shared" si="1"/>
        <v>0.09038461538461538</v>
      </c>
      <c r="D23" s="86">
        <f t="shared" si="1"/>
        <v>0.023076923076923078</v>
      </c>
      <c r="E23" s="86">
        <f t="shared" si="1"/>
        <v>0.375</v>
      </c>
      <c r="F23" s="86">
        <f t="shared" si="1"/>
        <v>0.10625</v>
      </c>
      <c r="G23" s="86">
        <f t="shared" si="1"/>
        <v>0.3471153846153846</v>
      </c>
    </row>
    <row r="24" spans="1:7" ht="19.5" customHeight="1" thickBot="1">
      <c r="A24" s="37" t="s">
        <v>39</v>
      </c>
      <c r="B24" s="86">
        <f t="shared" si="1"/>
        <v>0.014084507042253521</v>
      </c>
      <c r="C24" s="86">
        <f t="shared" si="1"/>
        <v>0.19014084507042253</v>
      </c>
      <c r="D24" s="86">
        <f t="shared" si="1"/>
        <v>0.007042253521126761</v>
      </c>
      <c r="E24" s="86">
        <f t="shared" si="1"/>
        <v>0.323943661971831</v>
      </c>
      <c r="F24" s="86">
        <f t="shared" si="1"/>
        <v>0.11971830985915492</v>
      </c>
      <c r="G24" s="86">
        <f t="shared" si="1"/>
        <v>0.34507042253521125</v>
      </c>
    </row>
    <row r="25" spans="1:15" s="4" customFormat="1" ht="19.5" customHeight="1" thickBot="1">
      <c r="A25" s="38" t="s">
        <v>40</v>
      </c>
      <c r="B25" s="87">
        <f t="shared" si="1"/>
        <v>0.05142497527645419</v>
      </c>
      <c r="C25" s="87">
        <f t="shared" si="1"/>
        <v>0.09399442596421828</v>
      </c>
      <c r="D25" s="87">
        <f t="shared" si="1"/>
        <v>0.032500224759507326</v>
      </c>
      <c r="E25" s="87">
        <f t="shared" si="1"/>
        <v>0.36217747010698553</v>
      </c>
      <c r="F25" s="87">
        <f t="shared" si="1"/>
        <v>0.12172974916838983</v>
      </c>
      <c r="G25" s="87">
        <f t="shared" si="1"/>
        <v>0.33817315472444487</v>
      </c>
      <c r="K25" s="1"/>
      <c r="L25" s="1"/>
      <c r="M25" s="1"/>
      <c r="N25" s="1"/>
      <c r="O25" s="1"/>
    </row>
    <row r="26" ht="15" customHeight="1"/>
    <row r="27" spans="2:7" ht="30" customHeight="1" thickBot="1">
      <c r="B27" s="95" t="s">
        <v>79</v>
      </c>
      <c r="C27" s="95"/>
      <c r="D27" s="95"/>
      <c r="E27" s="95"/>
      <c r="F27" s="95"/>
      <c r="G27" s="95"/>
    </row>
    <row r="28" spans="1:7" ht="30" customHeight="1">
      <c r="A28" s="4"/>
      <c r="B28" s="104" t="s">
        <v>80</v>
      </c>
      <c r="C28" s="100"/>
      <c r="D28" s="102" t="s">
        <v>81</v>
      </c>
      <c r="E28" s="100"/>
      <c r="F28" s="102" t="s">
        <v>82</v>
      </c>
      <c r="G28" s="102" t="s">
        <v>142</v>
      </c>
    </row>
    <row r="29" spans="1:10" ht="30" customHeight="1" thickBot="1">
      <c r="A29" s="4"/>
      <c r="B29" s="34" t="s">
        <v>83</v>
      </c>
      <c r="C29" s="55" t="s">
        <v>84</v>
      </c>
      <c r="D29" s="57" t="s">
        <v>85</v>
      </c>
      <c r="E29" s="85" t="s">
        <v>86</v>
      </c>
      <c r="F29" s="103"/>
      <c r="G29" s="103"/>
      <c r="H29" s="85" t="s">
        <v>3</v>
      </c>
      <c r="I29" s="32" t="s">
        <v>88</v>
      </c>
      <c r="J29" s="32" t="s">
        <v>89</v>
      </c>
    </row>
    <row r="30" spans="1:10" ht="19.5" customHeight="1" thickBot="1">
      <c r="A30" s="34" t="s">
        <v>23</v>
      </c>
      <c r="B30" s="43">
        <v>297</v>
      </c>
      <c r="C30" s="43">
        <v>498</v>
      </c>
      <c r="D30" s="43">
        <v>219</v>
      </c>
      <c r="E30" s="43">
        <v>1874</v>
      </c>
      <c r="F30" s="43">
        <v>621</v>
      </c>
      <c r="G30" s="43">
        <v>1618</v>
      </c>
      <c r="H30" s="43">
        <f>SUM(B30:G30)</f>
        <v>5127</v>
      </c>
      <c r="I30" s="1">
        <v>22158</v>
      </c>
      <c r="J30" s="1">
        <v>17</v>
      </c>
    </row>
    <row r="31" spans="1:10" ht="19.5" customHeight="1" thickBot="1">
      <c r="A31" s="35" t="s">
        <v>24</v>
      </c>
      <c r="B31" s="44">
        <v>19</v>
      </c>
      <c r="C31" s="44">
        <v>29</v>
      </c>
      <c r="D31" s="44">
        <v>8</v>
      </c>
      <c r="E31" s="44">
        <v>134</v>
      </c>
      <c r="F31" s="44">
        <v>62</v>
      </c>
      <c r="G31" s="44">
        <v>118</v>
      </c>
      <c r="H31" s="44">
        <f aca="true" t="shared" si="2" ref="H31:H47">SUM(B31:G31)</f>
        <v>370</v>
      </c>
      <c r="I31" s="1">
        <v>1988</v>
      </c>
      <c r="J31" s="1">
        <v>1</v>
      </c>
    </row>
    <row r="32" spans="1:10" ht="19.5" customHeight="1" thickBot="1">
      <c r="A32" s="35" t="s">
        <v>25</v>
      </c>
      <c r="B32" s="43">
        <v>35</v>
      </c>
      <c r="C32" s="43">
        <v>61</v>
      </c>
      <c r="D32" s="43">
        <v>7</v>
      </c>
      <c r="E32" s="43">
        <v>159</v>
      </c>
      <c r="F32" s="43">
        <v>94</v>
      </c>
      <c r="G32" s="43">
        <v>196</v>
      </c>
      <c r="H32" s="43">
        <f t="shared" si="2"/>
        <v>552</v>
      </c>
      <c r="I32" s="1">
        <v>1650</v>
      </c>
      <c r="J32" s="1">
        <v>0</v>
      </c>
    </row>
    <row r="33" spans="1:10" ht="19.5" customHeight="1" thickBot="1">
      <c r="A33" s="35" t="s">
        <v>90</v>
      </c>
      <c r="B33" s="43">
        <v>48</v>
      </c>
      <c r="C33" s="43">
        <v>55</v>
      </c>
      <c r="D33" s="43">
        <v>15</v>
      </c>
      <c r="E33" s="43">
        <v>537</v>
      </c>
      <c r="F33" s="43">
        <v>97</v>
      </c>
      <c r="G33" s="43">
        <v>429</v>
      </c>
      <c r="H33" s="43">
        <f t="shared" si="2"/>
        <v>1181</v>
      </c>
      <c r="I33" s="1">
        <v>3665</v>
      </c>
      <c r="J33" s="1">
        <v>0</v>
      </c>
    </row>
    <row r="34" spans="1:10" ht="19.5" customHeight="1" thickBot="1">
      <c r="A34" s="35" t="s">
        <v>27</v>
      </c>
      <c r="B34" s="43">
        <v>134</v>
      </c>
      <c r="C34" s="43">
        <v>220</v>
      </c>
      <c r="D34" s="43">
        <v>52</v>
      </c>
      <c r="E34" s="43">
        <v>399</v>
      </c>
      <c r="F34" s="43">
        <v>93</v>
      </c>
      <c r="G34" s="43">
        <v>363</v>
      </c>
      <c r="H34" s="43">
        <f t="shared" si="2"/>
        <v>1261</v>
      </c>
      <c r="I34" s="1">
        <v>6309</v>
      </c>
      <c r="J34" s="1">
        <v>0</v>
      </c>
    </row>
    <row r="35" spans="1:10" ht="19.5" customHeight="1" thickBot="1">
      <c r="A35" s="35" t="s">
        <v>28</v>
      </c>
      <c r="B35" s="44">
        <v>4</v>
      </c>
      <c r="C35" s="44">
        <v>32</v>
      </c>
      <c r="D35" s="44">
        <v>6</v>
      </c>
      <c r="E35" s="44">
        <v>48</v>
      </c>
      <c r="F35" s="44">
        <v>21</v>
      </c>
      <c r="G35" s="44">
        <v>52</v>
      </c>
      <c r="H35" s="44">
        <f t="shared" si="2"/>
        <v>163</v>
      </c>
      <c r="I35" s="1">
        <v>926</v>
      </c>
      <c r="J35" s="1">
        <v>0</v>
      </c>
    </row>
    <row r="36" spans="1:10" ht="19.5" customHeight="1" thickBot="1">
      <c r="A36" s="35" t="s">
        <v>29</v>
      </c>
      <c r="B36" s="43">
        <v>41</v>
      </c>
      <c r="C36" s="43">
        <v>41</v>
      </c>
      <c r="D36" s="43">
        <v>97</v>
      </c>
      <c r="E36" s="43">
        <v>333</v>
      </c>
      <c r="F36" s="43">
        <v>145</v>
      </c>
      <c r="G36" s="43">
        <v>348</v>
      </c>
      <c r="H36" s="43">
        <f t="shared" si="2"/>
        <v>1005</v>
      </c>
      <c r="I36" s="1">
        <v>3391</v>
      </c>
      <c r="J36" s="1">
        <v>0</v>
      </c>
    </row>
    <row r="37" spans="1:10" ht="19.5" customHeight="1" thickBot="1">
      <c r="A37" s="35" t="s">
        <v>30</v>
      </c>
      <c r="B37" s="43">
        <v>16</v>
      </c>
      <c r="C37" s="43">
        <v>47</v>
      </c>
      <c r="D37" s="43">
        <v>9</v>
      </c>
      <c r="E37" s="43">
        <v>273</v>
      </c>
      <c r="F37" s="43">
        <v>78</v>
      </c>
      <c r="G37" s="43">
        <v>232</v>
      </c>
      <c r="H37" s="43">
        <f t="shared" si="2"/>
        <v>655</v>
      </c>
      <c r="I37" s="1">
        <v>3181</v>
      </c>
      <c r="J37" s="1">
        <v>8</v>
      </c>
    </row>
    <row r="38" spans="1:10" ht="19.5" customHeight="1" thickBot="1">
      <c r="A38" s="35" t="s">
        <v>31</v>
      </c>
      <c r="B38" s="43">
        <v>60</v>
      </c>
      <c r="C38" s="43">
        <v>154</v>
      </c>
      <c r="D38" s="43">
        <v>35</v>
      </c>
      <c r="E38" s="43">
        <v>673</v>
      </c>
      <c r="F38" s="43">
        <v>473</v>
      </c>
      <c r="G38" s="43">
        <v>825</v>
      </c>
      <c r="H38" s="43">
        <f t="shared" si="2"/>
        <v>2220</v>
      </c>
      <c r="I38" s="1">
        <v>13960</v>
      </c>
      <c r="J38" s="1">
        <v>5</v>
      </c>
    </row>
    <row r="39" spans="1:10" ht="19.5" customHeight="1" thickBot="1">
      <c r="A39" s="35" t="s">
        <v>91</v>
      </c>
      <c r="B39" s="44">
        <v>138</v>
      </c>
      <c r="C39" s="44">
        <v>260</v>
      </c>
      <c r="D39" s="44">
        <v>59</v>
      </c>
      <c r="E39" s="44">
        <v>712</v>
      </c>
      <c r="F39" s="44">
        <v>237</v>
      </c>
      <c r="G39" s="44">
        <v>855</v>
      </c>
      <c r="H39" s="44">
        <f t="shared" si="2"/>
        <v>2261</v>
      </c>
      <c r="I39" s="1">
        <v>12208</v>
      </c>
      <c r="J39" s="1">
        <v>7</v>
      </c>
    </row>
    <row r="40" spans="1:10" ht="19.5" customHeight="1" thickBot="1">
      <c r="A40" s="35" t="s">
        <v>33</v>
      </c>
      <c r="B40" s="43">
        <v>34</v>
      </c>
      <c r="C40" s="43">
        <v>82</v>
      </c>
      <c r="D40" s="43">
        <v>28</v>
      </c>
      <c r="E40" s="43">
        <v>166</v>
      </c>
      <c r="F40" s="43">
        <v>68</v>
      </c>
      <c r="G40" s="43">
        <v>119</v>
      </c>
      <c r="H40" s="43">
        <f t="shared" si="2"/>
        <v>497</v>
      </c>
      <c r="I40" s="1">
        <v>1740</v>
      </c>
      <c r="J40" s="1">
        <v>1</v>
      </c>
    </row>
    <row r="41" spans="1:10" ht="19.5" customHeight="1" thickBot="1">
      <c r="A41" s="35" t="s">
        <v>34</v>
      </c>
      <c r="B41" s="43">
        <v>46</v>
      </c>
      <c r="C41" s="43">
        <v>64</v>
      </c>
      <c r="D41" s="43">
        <v>48</v>
      </c>
      <c r="E41" s="43">
        <v>453</v>
      </c>
      <c r="F41" s="43">
        <v>96</v>
      </c>
      <c r="G41" s="43">
        <v>418</v>
      </c>
      <c r="H41" s="43">
        <f t="shared" si="2"/>
        <v>1125</v>
      </c>
      <c r="I41" s="1">
        <v>3990</v>
      </c>
      <c r="J41" s="1">
        <v>0</v>
      </c>
    </row>
    <row r="42" spans="1:10" ht="19.5" customHeight="1" thickBot="1">
      <c r="A42" s="35" t="s">
        <v>35</v>
      </c>
      <c r="B42" s="43">
        <v>111</v>
      </c>
      <c r="C42" s="43">
        <v>204</v>
      </c>
      <c r="D42" s="43">
        <v>59</v>
      </c>
      <c r="E42" s="43">
        <v>1038</v>
      </c>
      <c r="F42" s="43">
        <v>295</v>
      </c>
      <c r="G42" s="43">
        <v>745</v>
      </c>
      <c r="H42" s="43">
        <f t="shared" si="2"/>
        <v>2452</v>
      </c>
      <c r="I42" s="1">
        <v>11223</v>
      </c>
      <c r="J42" s="1">
        <v>13</v>
      </c>
    </row>
    <row r="43" spans="1:10" ht="19.5" customHeight="1" thickBot="1">
      <c r="A43" s="35" t="s">
        <v>36</v>
      </c>
      <c r="B43" s="44">
        <v>35</v>
      </c>
      <c r="C43" s="44">
        <v>122</v>
      </c>
      <c r="D43" s="44">
        <v>17</v>
      </c>
      <c r="E43" s="44">
        <v>363</v>
      </c>
      <c r="F43" s="44">
        <v>74</v>
      </c>
      <c r="G43" s="44">
        <v>279</v>
      </c>
      <c r="H43" s="44">
        <f t="shared" si="2"/>
        <v>890</v>
      </c>
      <c r="I43" s="1">
        <v>4104</v>
      </c>
      <c r="J43" s="1">
        <v>0</v>
      </c>
    </row>
    <row r="44" spans="1:10" ht="19.5" customHeight="1" thickBot="1">
      <c r="A44" s="35" t="s">
        <v>37</v>
      </c>
      <c r="B44" s="43">
        <v>3</v>
      </c>
      <c r="C44" s="43">
        <v>7</v>
      </c>
      <c r="D44" s="43">
        <v>15</v>
      </c>
      <c r="E44" s="43">
        <v>69</v>
      </c>
      <c r="F44" s="43">
        <v>16</v>
      </c>
      <c r="G44" s="43">
        <v>155</v>
      </c>
      <c r="H44" s="43">
        <f t="shared" si="2"/>
        <v>265</v>
      </c>
      <c r="I44" s="1">
        <v>997</v>
      </c>
      <c r="J44" s="1">
        <v>0</v>
      </c>
    </row>
    <row r="45" spans="1:10" ht="19.5" customHeight="1" thickBot="1">
      <c r="A45" s="36" t="s">
        <v>38</v>
      </c>
      <c r="B45" s="43">
        <v>121</v>
      </c>
      <c r="C45" s="43">
        <v>188</v>
      </c>
      <c r="D45" s="43">
        <v>48</v>
      </c>
      <c r="E45" s="43">
        <v>780</v>
      </c>
      <c r="F45" s="43">
        <v>221</v>
      </c>
      <c r="G45" s="43">
        <v>722</v>
      </c>
      <c r="H45" s="43">
        <f t="shared" si="2"/>
        <v>2080</v>
      </c>
      <c r="I45" s="1">
        <v>3107</v>
      </c>
      <c r="J45" s="1">
        <v>5</v>
      </c>
    </row>
    <row r="46" spans="1:10" ht="19.5" customHeight="1" thickBot="1">
      <c r="A46" s="37" t="s">
        <v>39</v>
      </c>
      <c r="B46" s="43">
        <v>2</v>
      </c>
      <c r="C46" s="43">
        <v>27</v>
      </c>
      <c r="D46" s="43">
        <v>1</v>
      </c>
      <c r="E46" s="43">
        <v>46</v>
      </c>
      <c r="F46" s="43">
        <v>17</v>
      </c>
      <c r="G46" s="43">
        <v>49</v>
      </c>
      <c r="H46" s="43">
        <f t="shared" si="2"/>
        <v>142</v>
      </c>
      <c r="I46" s="1">
        <v>466</v>
      </c>
      <c r="J46" s="1">
        <v>0</v>
      </c>
    </row>
    <row r="47" spans="1:10" ht="19.5" customHeight="1" thickBot="1">
      <c r="A47" s="38" t="s">
        <v>40</v>
      </c>
      <c r="B47" s="45">
        <v>1144</v>
      </c>
      <c r="C47" s="45">
        <v>2091</v>
      </c>
      <c r="D47" s="45">
        <v>723</v>
      </c>
      <c r="E47" s="45">
        <v>8057</v>
      </c>
      <c r="F47" s="45">
        <v>2708</v>
      </c>
      <c r="G47" s="45">
        <v>7523</v>
      </c>
      <c r="H47" s="45">
        <f t="shared" si="2"/>
        <v>22246</v>
      </c>
      <c r="I47" s="1">
        <v>95063</v>
      </c>
      <c r="J47" s="1">
        <v>57</v>
      </c>
    </row>
  </sheetData>
  <sheetProtection/>
  <mergeCells count="10">
    <mergeCell ref="B27:G27"/>
    <mergeCell ref="G6:G7"/>
    <mergeCell ref="B5:G5"/>
    <mergeCell ref="G28:G29"/>
    <mergeCell ref="B6:C6"/>
    <mergeCell ref="D6:E6"/>
    <mergeCell ref="F6:F7"/>
    <mergeCell ref="F28:F29"/>
    <mergeCell ref="B28:C28"/>
    <mergeCell ref="D28:E28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2" ht="39.75" customHeight="1">
      <c r="A3" s="4"/>
      <c r="B3" s="4"/>
    </row>
    <row r="4" spans="1:2" ht="15" customHeight="1">
      <c r="A4" s="22"/>
      <c r="B4" s="6"/>
    </row>
    <row r="5" spans="1:38" ht="39.75" customHeight="1" thickBot="1">
      <c r="A5" s="22"/>
      <c r="B5" s="95" t="s">
        <v>98</v>
      </c>
      <c r="C5" s="95"/>
      <c r="D5" s="95"/>
      <c r="E5" s="96"/>
      <c r="F5" s="95" t="s">
        <v>99</v>
      </c>
      <c r="G5" s="95"/>
      <c r="H5" s="95"/>
      <c r="I5" s="96"/>
      <c r="J5" s="95" t="s">
        <v>55</v>
      </c>
      <c r="K5" s="95"/>
      <c r="L5" s="95"/>
      <c r="M5" s="96"/>
      <c r="N5" s="95" t="s">
        <v>56</v>
      </c>
      <c r="O5" s="95"/>
      <c r="P5" s="95"/>
      <c r="Q5" s="96"/>
      <c r="R5" s="95" t="s">
        <v>57</v>
      </c>
      <c r="S5" s="95"/>
      <c r="T5" s="95"/>
      <c r="U5" s="96"/>
      <c r="V5" s="95" t="s">
        <v>58</v>
      </c>
      <c r="W5" s="95"/>
      <c r="X5" s="95"/>
      <c r="Y5" s="96"/>
      <c r="Z5" s="95" t="s">
        <v>100</v>
      </c>
      <c r="AA5" s="95"/>
      <c r="AB5" s="95"/>
      <c r="AC5" s="96"/>
      <c r="AD5" s="95" t="s">
        <v>136</v>
      </c>
      <c r="AE5" s="95"/>
      <c r="AF5" s="95"/>
      <c r="AG5" s="96"/>
      <c r="AH5" s="95" t="s">
        <v>101</v>
      </c>
      <c r="AI5" s="95"/>
      <c r="AJ5" s="95"/>
      <c r="AK5" s="95"/>
      <c r="AL5" s="11"/>
    </row>
    <row r="6" spans="1:37" ht="39.75" customHeight="1" thickBot="1">
      <c r="A6" s="23"/>
      <c r="B6" s="42" t="s">
        <v>97</v>
      </c>
      <c r="C6" s="42" t="s">
        <v>59</v>
      </c>
      <c r="D6" s="42" t="s">
        <v>60</v>
      </c>
      <c r="E6" s="42" t="s">
        <v>61</v>
      </c>
      <c r="F6" s="42" t="s">
        <v>97</v>
      </c>
      <c r="G6" s="42" t="s">
        <v>59</v>
      </c>
      <c r="H6" s="42" t="s">
        <v>60</v>
      </c>
      <c r="I6" s="42" t="s">
        <v>61</v>
      </c>
      <c r="J6" s="42" t="s">
        <v>97</v>
      </c>
      <c r="K6" s="42" t="s">
        <v>59</v>
      </c>
      <c r="L6" s="42" t="s">
        <v>60</v>
      </c>
      <c r="M6" s="42" t="s">
        <v>61</v>
      </c>
      <c r="N6" s="42" t="s">
        <v>97</v>
      </c>
      <c r="O6" s="42" t="s">
        <v>59</v>
      </c>
      <c r="P6" s="42" t="s">
        <v>60</v>
      </c>
      <c r="Q6" s="42" t="s">
        <v>61</v>
      </c>
      <c r="R6" s="42" t="s">
        <v>97</v>
      </c>
      <c r="S6" s="42" t="s">
        <v>59</v>
      </c>
      <c r="T6" s="42" t="s">
        <v>60</v>
      </c>
      <c r="U6" s="42" t="s">
        <v>61</v>
      </c>
      <c r="V6" s="42" t="s">
        <v>97</v>
      </c>
      <c r="W6" s="42" t="s">
        <v>59</v>
      </c>
      <c r="X6" s="42" t="s">
        <v>60</v>
      </c>
      <c r="Y6" s="42" t="s">
        <v>61</v>
      </c>
      <c r="Z6" s="42" t="s">
        <v>97</v>
      </c>
      <c r="AA6" s="42" t="s">
        <v>59</v>
      </c>
      <c r="AB6" s="42" t="s">
        <v>60</v>
      </c>
      <c r="AC6" s="42" t="s">
        <v>61</v>
      </c>
      <c r="AD6" s="42" t="s">
        <v>97</v>
      </c>
      <c r="AE6" s="42" t="s">
        <v>59</v>
      </c>
      <c r="AF6" s="42" t="s">
        <v>60</v>
      </c>
      <c r="AG6" s="42" t="s">
        <v>61</v>
      </c>
      <c r="AH6" s="42" t="s">
        <v>97</v>
      </c>
      <c r="AI6" s="42" t="s">
        <v>59</v>
      </c>
      <c r="AJ6" s="42" t="s">
        <v>60</v>
      </c>
      <c r="AK6" s="42" t="s">
        <v>61</v>
      </c>
    </row>
    <row r="7" spans="1:37" ht="19.5" customHeight="1" thickBot="1">
      <c r="A7" s="34" t="s">
        <v>23</v>
      </c>
      <c r="B7" s="43">
        <v>4973</v>
      </c>
      <c r="C7" s="43">
        <v>63</v>
      </c>
      <c r="D7" s="43">
        <v>5127</v>
      </c>
      <c r="E7" s="43">
        <v>1270</v>
      </c>
      <c r="F7" s="43">
        <v>991</v>
      </c>
      <c r="G7" s="43">
        <v>0</v>
      </c>
      <c r="H7" s="43">
        <v>990</v>
      </c>
      <c r="I7" s="43">
        <v>3</v>
      </c>
      <c r="J7" s="43">
        <v>10</v>
      </c>
      <c r="K7" s="43">
        <v>0</v>
      </c>
      <c r="L7" s="43">
        <v>5</v>
      </c>
      <c r="M7" s="43">
        <v>10</v>
      </c>
      <c r="N7" s="43">
        <v>2794</v>
      </c>
      <c r="O7" s="43">
        <v>30</v>
      </c>
      <c r="P7" s="43">
        <v>2906</v>
      </c>
      <c r="Q7" s="43">
        <v>898</v>
      </c>
      <c r="R7" s="43">
        <v>493</v>
      </c>
      <c r="S7" s="43">
        <v>11</v>
      </c>
      <c r="T7" s="43">
        <v>490</v>
      </c>
      <c r="U7" s="43">
        <v>217</v>
      </c>
      <c r="V7" s="43">
        <v>0</v>
      </c>
      <c r="W7" s="43">
        <v>0</v>
      </c>
      <c r="X7" s="43">
        <v>0</v>
      </c>
      <c r="Y7" s="43">
        <v>0</v>
      </c>
      <c r="Z7" s="43">
        <v>681</v>
      </c>
      <c r="AA7" s="43">
        <v>22</v>
      </c>
      <c r="AB7" s="43">
        <v>732</v>
      </c>
      <c r="AC7" s="43">
        <v>139</v>
      </c>
      <c r="AD7" s="43">
        <v>0</v>
      </c>
      <c r="AE7" s="43">
        <v>0</v>
      </c>
      <c r="AF7" s="43">
        <v>0</v>
      </c>
      <c r="AG7" s="43">
        <v>0</v>
      </c>
      <c r="AH7" s="43">
        <v>4</v>
      </c>
      <c r="AI7" s="43">
        <v>0</v>
      </c>
      <c r="AJ7" s="43">
        <v>4</v>
      </c>
      <c r="AK7" s="43">
        <v>3</v>
      </c>
    </row>
    <row r="8" spans="1:37" ht="19.5" customHeight="1" thickBot="1">
      <c r="A8" s="35" t="s">
        <v>24</v>
      </c>
      <c r="B8" s="43">
        <v>375</v>
      </c>
      <c r="C8" s="43">
        <v>1</v>
      </c>
      <c r="D8" s="43">
        <v>370</v>
      </c>
      <c r="E8" s="43">
        <v>70</v>
      </c>
      <c r="F8" s="43">
        <v>45</v>
      </c>
      <c r="G8" s="43">
        <v>0</v>
      </c>
      <c r="H8" s="43">
        <v>45</v>
      </c>
      <c r="I8" s="43">
        <v>0</v>
      </c>
      <c r="J8" s="43">
        <v>0</v>
      </c>
      <c r="K8" s="43">
        <v>0</v>
      </c>
      <c r="L8" s="43">
        <v>1</v>
      </c>
      <c r="M8" s="43">
        <v>0</v>
      </c>
      <c r="N8" s="43">
        <v>229</v>
      </c>
      <c r="O8" s="43">
        <v>1</v>
      </c>
      <c r="P8" s="43">
        <v>221</v>
      </c>
      <c r="Q8" s="43">
        <v>56</v>
      </c>
      <c r="R8" s="43">
        <v>62</v>
      </c>
      <c r="S8" s="43">
        <v>0</v>
      </c>
      <c r="T8" s="43">
        <v>63</v>
      </c>
      <c r="U8" s="43">
        <v>11</v>
      </c>
      <c r="V8" s="43">
        <v>0</v>
      </c>
      <c r="W8" s="43">
        <v>0</v>
      </c>
      <c r="X8" s="43">
        <v>0</v>
      </c>
      <c r="Y8" s="43">
        <v>0</v>
      </c>
      <c r="Z8" s="43">
        <v>39</v>
      </c>
      <c r="AA8" s="43">
        <v>0</v>
      </c>
      <c r="AB8" s="43">
        <v>40</v>
      </c>
      <c r="AC8" s="43">
        <v>3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</row>
    <row r="9" spans="1:37" ht="19.5" customHeight="1" thickBot="1">
      <c r="A9" s="35" t="s">
        <v>25</v>
      </c>
      <c r="B9" s="44">
        <v>579</v>
      </c>
      <c r="C9" s="44">
        <v>3</v>
      </c>
      <c r="D9" s="44">
        <v>552</v>
      </c>
      <c r="E9" s="44">
        <v>133</v>
      </c>
      <c r="F9" s="44">
        <v>112</v>
      </c>
      <c r="G9" s="44">
        <v>0</v>
      </c>
      <c r="H9" s="44">
        <v>112</v>
      </c>
      <c r="I9" s="44">
        <v>0</v>
      </c>
      <c r="J9" s="44">
        <v>1</v>
      </c>
      <c r="K9" s="44">
        <v>0</v>
      </c>
      <c r="L9" s="44">
        <v>0</v>
      </c>
      <c r="M9" s="44">
        <v>1</v>
      </c>
      <c r="N9" s="44">
        <v>295</v>
      </c>
      <c r="O9" s="44">
        <v>3</v>
      </c>
      <c r="P9" s="44">
        <v>279</v>
      </c>
      <c r="Q9" s="44">
        <v>91</v>
      </c>
      <c r="R9" s="44">
        <v>98</v>
      </c>
      <c r="S9" s="44">
        <v>0</v>
      </c>
      <c r="T9" s="44">
        <v>90</v>
      </c>
      <c r="U9" s="44">
        <v>30</v>
      </c>
      <c r="V9" s="44">
        <v>0</v>
      </c>
      <c r="W9" s="44">
        <v>0</v>
      </c>
      <c r="X9" s="44">
        <v>0</v>
      </c>
      <c r="Y9" s="44">
        <v>0</v>
      </c>
      <c r="Z9" s="44">
        <v>73</v>
      </c>
      <c r="AA9" s="44">
        <v>0</v>
      </c>
      <c r="AB9" s="44">
        <v>71</v>
      </c>
      <c r="AC9" s="44">
        <v>11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</row>
    <row r="10" spans="1:37" ht="19.5" customHeight="1" thickBot="1">
      <c r="A10" s="35" t="s">
        <v>26</v>
      </c>
      <c r="B10" s="43">
        <v>1233</v>
      </c>
      <c r="C10" s="43">
        <v>8</v>
      </c>
      <c r="D10" s="43">
        <v>1181</v>
      </c>
      <c r="E10" s="43">
        <v>408</v>
      </c>
      <c r="F10" s="43">
        <v>65</v>
      </c>
      <c r="G10" s="43">
        <v>0</v>
      </c>
      <c r="H10" s="43">
        <v>65</v>
      </c>
      <c r="I10" s="43">
        <v>0</v>
      </c>
      <c r="J10" s="43">
        <v>1</v>
      </c>
      <c r="K10" s="43">
        <v>0</v>
      </c>
      <c r="L10" s="43">
        <v>1</v>
      </c>
      <c r="M10" s="43">
        <v>0</v>
      </c>
      <c r="N10" s="43">
        <v>945</v>
      </c>
      <c r="O10" s="43">
        <v>7</v>
      </c>
      <c r="P10" s="43">
        <v>869</v>
      </c>
      <c r="Q10" s="43">
        <v>324</v>
      </c>
      <c r="R10" s="43">
        <v>92</v>
      </c>
      <c r="S10" s="43">
        <v>1</v>
      </c>
      <c r="T10" s="43">
        <v>101</v>
      </c>
      <c r="U10" s="43">
        <v>30</v>
      </c>
      <c r="V10" s="43">
        <v>0</v>
      </c>
      <c r="W10" s="43">
        <v>0</v>
      </c>
      <c r="X10" s="43">
        <v>0</v>
      </c>
      <c r="Y10" s="43">
        <v>0</v>
      </c>
      <c r="Z10" s="43">
        <v>130</v>
      </c>
      <c r="AA10" s="43">
        <v>0</v>
      </c>
      <c r="AB10" s="43">
        <v>144</v>
      </c>
      <c r="AC10" s="43">
        <v>54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1</v>
      </c>
      <c r="AK10" s="43">
        <v>0</v>
      </c>
    </row>
    <row r="11" spans="1:37" ht="19.5" customHeight="1" thickBot="1">
      <c r="A11" s="35" t="s">
        <v>27</v>
      </c>
      <c r="B11" s="43">
        <v>1258</v>
      </c>
      <c r="C11" s="43">
        <v>8</v>
      </c>
      <c r="D11" s="43">
        <v>1261</v>
      </c>
      <c r="E11" s="43">
        <v>185</v>
      </c>
      <c r="F11" s="43">
        <v>370</v>
      </c>
      <c r="G11" s="43">
        <v>0</v>
      </c>
      <c r="H11" s="43">
        <v>369</v>
      </c>
      <c r="I11" s="43">
        <v>1</v>
      </c>
      <c r="J11" s="43">
        <v>1</v>
      </c>
      <c r="K11" s="43">
        <v>0</v>
      </c>
      <c r="L11" s="43">
        <v>1</v>
      </c>
      <c r="M11" s="43">
        <v>1</v>
      </c>
      <c r="N11" s="43">
        <v>515</v>
      </c>
      <c r="O11" s="43">
        <v>3</v>
      </c>
      <c r="P11" s="43">
        <v>502</v>
      </c>
      <c r="Q11" s="43">
        <v>115</v>
      </c>
      <c r="R11" s="43">
        <v>110</v>
      </c>
      <c r="S11" s="43">
        <v>4</v>
      </c>
      <c r="T11" s="43">
        <v>109</v>
      </c>
      <c r="U11" s="43">
        <v>33</v>
      </c>
      <c r="V11" s="43">
        <v>0</v>
      </c>
      <c r="W11" s="43">
        <v>0</v>
      </c>
      <c r="X11" s="43">
        <v>0</v>
      </c>
      <c r="Y11" s="43">
        <v>0</v>
      </c>
      <c r="Z11" s="43">
        <v>262</v>
      </c>
      <c r="AA11" s="43">
        <v>1</v>
      </c>
      <c r="AB11" s="43">
        <v>278</v>
      </c>
      <c r="AC11" s="43">
        <v>34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2</v>
      </c>
      <c r="AK11" s="43">
        <v>1</v>
      </c>
    </row>
    <row r="12" spans="1:37" ht="19.5" customHeight="1" thickBot="1">
      <c r="A12" s="35" t="s">
        <v>28</v>
      </c>
      <c r="B12" s="44">
        <v>163</v>
      </c>
      <c r="C12" s="44">
        <v>0</v>
      </c>
      <c r="D12" s="44">
        <v>163</v>
      </c>
      <c r="E12" s="44">
        <v>42</v>
      </c>
      <c r="F12" s="44">
        <v>70</v>
      </c>
      <c r="G12" s="44">
        <v>0</v>
      </c>
      <c r="H12" s="44">
        <v>70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54</v>
      </c>
      <c r="O12" s="44">
        <v>0</v>
      </c>
      <c r="P12" s="44">
        <v>58</v>
      </c>
      <c r="Q12" s="44">
        <v>28</v>
      </c>
      <c r="R12" s="44">
        <v>23</v>
      </c>
      <c r="S12" s="44">
        <v>0</v>
      </c>
      <c r="T12" s="44">
        <v>21</v>
      </c>
      <c r="U12" s="44">
        <v>12</v>
      </c>
      <c r="V12" s="44">
        <v>0</v>
      </c>
      <c r="W12" s="44">
        <v>0</v>
      </c>
      <c r="X12" s="44">
        <v>0</v>
      </c>
      <c r="Y12" s="44">
        <v>0</v>
      </c>
      <c r="Z12" s="44">
        <v>16</v>
      </c>
      <c r="AA12" s="44">
        <v>0</v>
      </c>
      <c r="AB12" s="44">
        <v>14</v>
      </c>
      <c r="AC12" s="44">
        <v>2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</row>
    <row r="13" spans="1:37" ht="19.5" customHeight="1" thickBot="1">
      <c r="A13" s="35" t="s">
        <v>29</v>
      </c>
      <c r="B13" s="43">
        <v>1035</v>
      </c>
      <c r="C13" s="43">
        <v>11</v>
      </c>
      <c r="D13" s="43">
        <v>1005</v>
      </c>
      <c r="E13" s="43">
        <v>364</v>
      </c>
      <c r="F13" s="43">
        <v>106</v>
      </c>
      <c r="G13" s="43">
        <v>0</v>
      </c>
      <c r="H13" s="43">
        <v>105</v>
      </c>
      <c r="I13" s="43">
        <v>1</v>
      </c>
      <c r="J13" s="43">
        <v>2</v>
      </c>
      <c r="K13" s="43">
        <v>0</v>
      </c>
      <c r="L13" s="43">
        <v>2</v>
      </c>
      <c r="M13" s="43">
        <v>2</v>
      </c>
      <c r="N13" s="43">
        <v>701</v>
      </c>
      <c r="O13" s="43">
        <v>10</v>
      </c>
      <c r="P13" s="43">
        <v>669</v>
      </c>
      <c r="Q13" s="43">
        <v>269</v>
      </c>
      <c r="R13" s="43">
        <v>142</v>
      </c>
      <c r="S13" s="43">
        <v>1</v>
      </c>
      <c r="T13" s="43">
        <v>142</v>
      </c>
      <c r="U13" s="43">
        <v>70</v>
      </c>
      <c r="V13" s="43">
        <v>0</v>
      </c>
      <c r="W13" s="43">
        <v>0</v>
      </c>
      <c r="X13" s="43">
        <v>0</v>
      </c>
      <c r="Y13" s="43">
        <v>0</v>
      </c>
      <c r="Z13" s="43">
        <v>84</v>
      </c>
      <c r="AA13" s="43">
        <v>0</v>
      </c>
      <c r="AB13" s="43">
        <v>87</v>
      </c>
      <c r="AC13" s="43">
        <v>22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</row>
    <row r="14" spans="1:37" ht="19.5" customHeight="1" thickBot="1">
      <c r="A14" s="35" t="s">
        <v>30</v>
      </c>
      <c r="B14" s="43">
        <v>652</v>
      </c>
      <c r="C14" s="43">
        <v>5</v>
      </c>
      <c r="D14" s="43">
        <v>655</v>
      </c>
      <c r="E14" s="43">
        <v>339</v>
      </c>
      <c r="F14" s="43">
        <v>166</v>
      </c>
      <c r="G14" s="43">
        <v>0</v>
      </c>
      <c r="H14" s="43">
        <v>163</v>
      </c>
      <c r="I14" s="43">
        <v>3</v>
      </c>
      <c r="J14" s="43">
        <v>0</v>
      </c>
      <c r="K14" s="43">
        <v>0</v>
      </c>
      <c r="L14" s="43">
        <v>1</v>
      </c>
      <c r="M14" s="43">
        <v>0</v>
      </c>
      <c r="N14" s="43">
        <v>368</v>
      </c>
      <c r="O14" s="43">
        <v>4</v>
      </c>
      <c r="P14" s="43">
        <v>372</v>
      </c>
      <c r="Q14" s="43">
        <v>259</v>
      </c>
      <c r="R14" s="43">
        <v>77</v>
      </c>
      <c r="S14" s="43">
        <v>1</v>
      </c>
      <c r="T14" s="43">
        <v>73</v>
      </c>
      <c r="U14" s="43">
        <v>72</v>
      </c>
      <c r="V14" s="43">
        <v>0</v>
      </c>
      <c r="W14" s="43">
        <v>0</v>
      </c>
      <c r="X14" s="43">
        <v>3</v>
      </c>
      <c r="Y14" s="43">
        <v>0</v>
      </c>
      <c r="Z14" s="43">
        <v>41</v>
      </c>
      <c r="AA14" s="43">
        <v>0</v>
      </c>
      <c r="AB14" s="43">
        <v>43</v>
      </c>
      <c r="AC14" s="43">
        <v>5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</row>
    <row r="15" spans="1:37" ht="19.5" customHeight="1" thickBot="1">
      <c r="A15" s="35" t="s">
        <v>31</v>
      </c>
      <c r="B15" s="44">
        <v>2205</v>
      </c>
      <c r="C15" s="44">
        <v>20</v>
      </c>
      <c r="D15" s="44">
        <v>2220</v>
      </c>
      <c r="E15" s="44">
        <v>580</v>
      </c>
      <c r="F15" s="44">
        <v>841</v>
      </c>
      <c r="G15" s="44">
        <v>0</v>
      </c>
      <c r="H15" s="44">
        <v>842</v>
      </c>
      <c r="I15" s="44">
        <v>3</v>
      </c>
      <c r="J15" s="44">
        <v>4</v>
      </c>
      <c r="K15" s="44">
        <v>0</v>
      </c>
      <c r="L15" s="44">
        <v>2</v>
      </c>
      <c r="M15" s="44">
        <v>3</v>
      </c>
      <c r="N15" s="44">
        <v>836</v>
      </c>
      <c r="O15" s="44">
        <v>17</v>
      </c>
      <c r="P15" s="44">
        <v>877</v>
      </c>
      <c r="Q15" s="44">
        <v>429</v>
      </c>
      <c r="R15" s="44">
        <v>339</v>
      </c>
      <c r="S15" s="44">
        <v>3</v>
      </c>
      <c r="T15" s="44">
        <v>322</v>
      </c>
      <c r="U15" s="44">
        <v>118</v>
      </c>
      <c r="V15" s="44">
        <v>0</v>
      </c>
      <c r="W15" s="44">
        <v>0</v>
      </c>
      <c r="X15" s="44">
        <v>0</v>
      </c>
      <c r="Y15" s="44">
        <v>0</v>
      </c>
      <c r="Z15" s="44">
        <v>181</v>
      </c>
      <c r="AA15" s="44">
        <v>0</v>
      </c>
      <c r="AB15" s="44">
        <v>176</v>
      </c>
      <c r="AC15" s="44">
        <v>24</v>
      </c>
      <c r="AD15" s="44">
        <v>0</v>
      </c>
      <c r="AE15" s="44">
        <v>0</v>
      </c>
      <c r="AF15" s="44">
        <v>0</v>
      </c>
      <c r="AG15" s="44">
        <v>0</v>
      </c>
      <c r="AH15" s="44">
        <v>4</v>
      </c>
      <c r="AI15" s="44">
        <v>0</v>
      </c>
      <c r="AJ15" s="44">
        <v>1</v>
      </c>
      <c r="AK15" s="44">
        <v>3</v>
      </c>
    </row>
    <row r="16" spans="1:37" ht="19.5" customHeight="1" thickBot="1">
      <c r="A16" s="35" t="s">
        <v>32</v>
      </c>
      <c r="B16" s="43">
        <v>2298</v>
      </c>
      <c r="C16" s="43">
        <v>7</v>
      </c>
      <c r="D16" s="43">
        <v>2261</v>
      </c>
      <c r="E16" s="43">
        <v>637</v>
      </c>
      <c r="F16" s="43">
        <v>450</v>
      </c>
      <c r="G16" s="43">
        <v>0</v>
      </c>
      <c r="H16" s="43">
        <v>451</v>
      </c>
      <c r="I16" s="43">
        <v>0</v>
      </c>
      <c r="J16" s="43">
        <v>4</v>
      </c>
      <c r="K16" s="43">
        <v>0</v>
      </c>
      <c r="L16" s="43">
        <v>3</v>
      </c>
      <c r="M16" s="43">
        <v>7</v>
      </c>
      <c r="N16" s="43">
        <v>1289</v>
      </c>
      <c r="O16" s="43">
        <v>3</v>
      </c>
      <c r="P16" s="43">
        <v>1277</v>
      </c>
      <c r="Q16" s="43">
        <v>447</v>
      </c>
      <c r="R16" s="43">
        <v>238</v>
      </c>
      <c r="S16" s="43">
        <v>1</v>
      </c>
      <c r="T16" s="43">
        <v>227</v>
      </c>
      <c r="U16" s="43">
        <v>115</v>
      </c>
      <c r="V16" s="43">
        <v>0</v>
      </c>
      <c r="W16" s="43">
        <v>0</v>
      </c>
      <c r="X16" s="43">
        <v>0</v>
      </c>
      <c r="Y16" s="43">
        <v>0</v>
      </c>
      <c r="Z16" s="43">
        <v>317</v>
      </c>
      <c r="AA16" s="43">
        <v>3</v>
      </c>
      <c r="AB16" s="43">
        <v>303</v>
      </c>
      <c r="AC16" s="43">
        <v>67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1</v>
      </c>
    </row>
    <row r="17" spans="1:37" ht="19.5" customHeight="1" thickBot="1">
      <c r="A17" s="35" t="s">
        <v>33</v>
      </c>
      <c r="B17" s="43">
        <v>535</v>
      </c>
      <c r="C17" s="43">
        <v>3</v>
      </c>
      <c r="D17" s="43">
        <v>497</v>
      </c>
      <c r="E17" s="43">
        <v>217</v>
      </c>
      <c r="F17" s="43">
        <v>73</v>
      </c>
      <c r="G17" s="43">
        <v>0</v>
      </c>
      <c r="H17" s="43">
        <v>75</v>
      </c>
      <c r="I17" s="43">
        <v>1</v>
      </c>
      <c r="J17" s="43">
        <v>0</v>
      </c>
      <c r="K17" s="43">
        <v>0</v>
      </c>
      <c r="L17" s="43">
        <v>0</v>
      </c>
      <c r="M17" s="43">
        <v>0</v>
      </c>
      <c r="N17" s="43">
        <v>316</v>
      </c>
      <c r="O17" s="43">
        <v>3</v>
      </c>
      <c r="P17" s="43">
        <v>268</v>
      </c>
      <c r="Q17" s="43">
        <v>173</v>
      </c>
      <c r="R17" s="43">
        <v>58</v>
      </c>
      <c r="S17" s="43">
        <v>0</v>
      </c>
      <c r="T17" s="43">
        <v>69</v>
      </c>
      <c r="U17" s="43">
        <v>28</v>
      </c>
      <c r="V17" s="43">
        <v>0</v>
      </c>
      <c r="W17" s="43">
        <v>0</v>
      </c>
      <c r="X17" s="43">
        <v>0</v>
      </c>
      <c r="Y17" s="43">
        <v>0</v>
      </c>
      <c r="Z17" s="43">
        <v>88</v>
      </c>
      <c r="AA17" s="43">
        <v>0</v>
      </c>
      <c r="AB17" s="43">
        <v>85</v>
      </c>
      <c r="AC17" s="43">
        <v>15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</row>
    <row r="18" spans="1:37" ht="19.5" customHeight="1" thickBot="1">
      <c r="A18" s="35" t="s">
        <v>34</v>
      </c>
      <c r="B18" s="44">
        <v>1266</v>
      </c>
      <c r="C18" s="44">
        <v>3</v>
      </c>
      <c r="D18" s="44">
        <v>1125</v>
      </c>
      <c r="E18" s="44">
        <v>565</v>
      </c>
      <c r="F18" s="44">
        <v>119</v>
      </c>
      <c r="G18" s="44">
        <v>0</v>
      </c>
      <c r="H18" s="44">
        <v>120</v>
      </c>
      <c r="I18" s="44">
        <v>0</v>
      </c>
      <c r="J18" s="44">
        <v>1</v>
      </c>
      <c r="K18" s="44">
        <v>0</v>
      </c>
      <c r="L18" s="44">
        <v>0</v>
      </c>
      <c r="M18" s="44">
        <v>2</v>
      </c>
      <c r="N18" s="44">
        <v>918</v>
      </c>
      <c r="O18" s="44">
        <v>2</v>
      </c>
      <c r="P18" s="44">
        <v>801</v>
      </c>
      <c r="Q18" s="44">
        <v>457</v>
      </c>
      <c r="R18" s="44">
        <v>99</v>
      </c>
      <c r="S18" s="44">
        <v>1</v>
      </c>
      <c r="T18" s="44">
        <v>94</v>
      </c>
      <c r="U18" s="44">
        <v>64</v>
      </c>
      <c r="V18" s="44">
        <v>0</v>
      </c>
      <c r="W18" s="44">
        <v>0</v>
      </c>
      <c r="X18" s="44">
        <v>0</v>
      </c>
      <c r="Y18" s="44">
        <v>0</v>
      </c>
      <c r="Z18" s="44">
        <v>128</v>
      </c>
      <c r="AA18" s="44">
        <v>0</v>
      </c>
      <c r="AB18" s="44">
        <v>110</v>
      </c>
      <c r="AC18" s="44">
        <v>42</v>
      </c>
      <c r="AD18" s="44">
        <v>0</v>
      </c>
      <c r="AE18" s="44">
        <v>0</v>
      </c>
      <c r="AF18" s="44">
        <v>0</v>
      </c>
      <c r="AG18" s="44">
        <v>0</v>
      </c>
      <c r="AH18" s="44">
        <v>1</v>
      </c>
      <c r="AI18" s="44">
        <v>0</v>
      </c>
      <c r="AJ18" s="44">
        <v>0</v>
      </c>
      <c r="AK18" s="44">
        <v>0</v>
      </c>
    </row>
    <row r="19" spans="1:37" ht="19.5" customHeight="1" thickBot="1">
      <c r="A19" s="35" t="s">
        <v>35</v>
      </c>
      <c r="B19" s="43">
        <v>2457</v>
      </c>
      <c r="C19" s="43">
        <v>29</v>
      </c>
      <c r="D19" s="43">
        <v>2452</v>
      </c>
      <c r="E19" s="43">
        <v>702</v>
      </c>
      <c r="F19" s="43">
        <v>632</v>
      </c>
      <c r="G19" s="43">
        <v>0</v>
      </c>
      <c r="H19" s="43">
        <v>632</v>
      </c>
      <c r="I19" s="43">
        <v>0</v>
      </c>
      <c r="J19" s="43">
        <v>3</v>
      </c>
      <c r="K19" s="43">
        <v>0</v>
      </c>
      <c r="L19" s="43">
        <v>4</v>
      </c>
      <c r="M19" s="43">
        <v>3</v>
      </c>
      <c r="N19" s="43">
        <v>1226</v>
      </c>
      <c r="O19" s="43">
        <v>27</v>
      </c>
      <c r="P19" s="43">
        <v>1224</v>
      </c>
      <c r="Q19" s="43">
        <v>528</v>
      </c>
      <c r="R19" s="43">
        <v>294</v>
      </c>
      <c r="S19" s="43">
        <v>2</v>
      </c>
      <c r="T19" s="43">
        <v>299</v>
      </c>
      <c r="U19" s="43">
        <v>127</v>
      </c>
      <c r="V19" s="43">
        <v>0</v>
      </c>
      <c r="W19" s="43">
        <v>0</v>
      </c>
      <c r="X19" s="43">
        <v>0</v>
      </c>
      <c r="Y19" s="43">
        <v>0</v>
      </c>
      <c r="Z19" s="43">
        <v>301</v>
      </c>
      <c r="AA19" s="43">
        <v>0</v>
      </c>
      <c r="AB19" s="43">
        <v>293</v>
      </c>
      <c r="AC19" s="43">
        <v>43</v>
      </c>
      <c r="AD19" s="43">
        <v>0</v>
      </c>
      <c r="AE19" s="43">
        <v>0</v>
      </c>
      <c r="AF19" s="43">
        <v>0</v>
      </c>
      <c r="AG19" s="43">
        <v>0</v>
      </c>
      <c r="AH19" s="43">
        <v>1</v>
      </c>
      <c r="AI19" s="43">
        <v>0</v>
      </c>
      <c r="AJ19" s="43">
        <v>0</v>
      </c>
      <c r="AK19" s="43">
        <v>1</v>
      </c>
    </row>
    <row r="20" spans="1:37" ht="19.5" customHeight="1" thickBot="1">
      <c r="A20" s="35" t="s">
        <v>36</v>
      </c>
      <c r="B20" s="43">
        <v>888</v>
      </c>
      <c r="C20" s="43">
        <v>2</v>
      </c>
      <c r="D20" s="43">
        <v>890</v>
      </c>
      <c r="E20" s="43">
        <v>190</v>
      </c>
      <c r="F20" s="43">
        <v>265</v>
      </c>
      <c r="G20" s="43">
        <v>0</v>
      </c>
      <c r="H20" s="43">
        <v>261</v>
      </c>
      <c r="I20" s="43">
        <v>3</v>
      </c>
      <c r="J20" s="43">
        <v>0</v>
      </c>
      <c r="K20" s="43">
        <v>0</v>
      </c>
      <c r="L20" s="43">
        <v>0</v>
      </c>
      <c r="M20" s="43">
        <v>1</v>
      </c>
      <c r="N20" s="43">
        <v>461</v>
      </c>
      <c r="O20" s="43">
        <v>1</v>
      </c>
      <c r="P20" s="43">
        <v>457</v>
      </c>
      <c r="Q20" s="43">
        <v>153</v>
      </c>
      <c r="R20" s="43">
        <v>50</v>
      </c>
      <c r="S20" s="43">
        <v>0</v>
      </c>
      <c r="T20" s="43">
        <v>47</v>
      </c>
      <c r="U20" s="43">
        <v>23</v>
      </c>
      <c r="V20" s="43">
        <v>0</v>
      </c>
      <c r="W20" s="43">
        <v>0</v>
      </c>
      <c r="X20" s="43">
        <v>0</v>
      </c>
      <c r="Y20" s="43">
        <v>0</v>
      </c>
      <c r="Z20" s="43">
        <v>112</v>
      </c>
      <c r="AA20" s="43">
        <v>1</v>
      </c>
      <c r="AB20" s="43">
        <v>125</v>
      </c>
      <c r="AC20" s="43">
        <v>10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</row>
    <row r="21" spans="1:37" ht="19.5" customHeight="1" thickBot="1">
      <c r="A21" s="35" t="s">
        <v>37</v>
      </c>
      <c r="B21" s="44">
        <v>274</v>
      </c>
      <c r="C21" s="44">
        <v>6</v>
      </c>
      <c r="D21" s="44">
        <v>265</v>
      </c>
      <c r="E21" s="44">
        <v>49</v>
      </c>
      <c r="F21" s="44">
        <v>11</v>
      </c>
      <c r="G21" s="44">
        <v>0</v>
      </c>
      <c r="H21" s="44">
        <v>11</v>
      </c>
      <c r="I21" s="44">
        <v>0</v>
      </c>
      <c r="J21" s="44">
        <v>0</v>
      </c>
      <c r="K21" s="44">
        <v>0</v>
      </c>
      <c r="L21" s="44">
        <v>1</v>
      </c>
      <c r="M21" s="44">
        <v>0</v>
      </c>
      <c r="N21" s="44">
        <v>228</v>
      </c>
      <c r="O21" s="44">
        <v>6</v>
      </c>
      <c r="P21" s="44">
        <v>221</v>
      </c>
      <c r="Q21" s="44">
        <v>38</v>
      </c>
      <c r="R21" s="44">
        <v>21</v>
      </c>
      <c r="S21" s="44">
        <v>0</v>
      </c>
      <c r="T21" s="44">
        <v>20</v>
      </c>
      <c r="U21" s="44">
        <v>9</v>
      </c>
      <c r="V21" s="44">
        <v>0</v>
      </c>
      <c r="W21" s="44">
        <v>0</v>
      </c>
      <c r="X21" s="44">
        <v>0</v>
      </c>
      <c r="Y21" s="44">
        <v>0</v>
      </c>
      <c r="Z21" s="44">
        <v>14</v>
      </c>
      <c r="AA21" s="44">
        <v>0</v>
      </c>
      <c r="AB21" s="44">
        <v>12</v>
      </c>
      <c r="AC21" s="44">
        <v>2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</row>
    <row r="22" spans="1:37" ht="19.5" customHeight="1" thickBot="1">
      <c r="A22" s="36" t="s">
        <v>38</v>
      </c>
      <c r="B22" s="43">
        <v>2108</v>
      </c>
      <c r="C22" s="43">
        <v>19</v>
      </c>
      <c r="D22" s="43">
        <v>2080</v>
      </c>
      <c r="E22" s="43">
        <v>460</v>
      </c>
      <c r="F22" s="43">
        <v>426</v>
      </c>
      <c r="G22" s="43">
        <v>0</v>
      </c>
      <c r="H22" s="43">
        <v>426</v>
      </c>
      <c r="I22" s="43">
        <v>0</v>
      </c>
      <c r="J22" s="43">
        <v>5</v>
      </c>
      <c r="K22" s="43">
        <v>0</v>
      </c>
      <c r="L22" s="43">
        <v>6</v>
      </c>
      <c r="M22" s="43">
        <v>3</v>
      </c>
      <c r="N22" s="43">
        <v>1093</v>
      </c>
      <c r="O22" s="43">
        <v>17</v>
      </c>
      <c r="P22" s="43">
        <v>1080</v>
      </c>
      <c r="Q22" s="43">
        <v>302</v>
      </c>
      <c r="R22" s="43">
        <v>242</v>
      </c>
      <c r="S22" s="43">
        <v>2</v>
      </c>
      <c r="T22" s="43">
        <v>236</v>
      </c>
      <c r="U22" s="43">
        <v>112</v>
      </c>
      <c r="V22" s="43">
        <v>0</v>
      </c>
      <c r="W22" s="43">
        <v>0</v>
      </c>
      <c r="X22" s="43">
        <v>0</v>
      </c>
      <c r="Y22" s="43">
        <v>0</v>
      </c>
      <c r="Z22" s="43">
        <v>342</v>
      </c>
      <c r="AA22" s="43">
        <v>0</v>
      </c>
      <c r="AB22" s="43">
        <v>332</v>
      </c>
      <c r="AC22" s="43">
        <v>43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</row>
    <row r="23" spans="1:37" ht="19.5" customHeight="1" thickBot="1">
      <c r="A23" s="37" t="s">
        <v>39</v>
      </c>
      <c r="B23" s="43">
        <v>144</v>
      </c>
      <c r="C23" s="43">
        <v>0</v>
      </c>
      <c r="D23" s="43">
        <v>142</v>
      </c>
      <c r="E23" s="43">
        <v>42</v>
      </c>
      <c r="F23" s="43">
        <v>59</v>
      </c>
      <c r="G23" s="43">
        <v>0</v>
      </c>
      <c r="H23" s="43">
        <v>58</v>
      </c>
      <c r="I23" s="43">
        <v>1</v>
      </c>
      <c r="J23" s="43">
        <v>1</v>
      </c>
      <c r="K23" s="43">
        <v>0</v>
      </c>
      <c r="L23" s="43">
        <v>0</v>
      </c>
      <c r="M23" s="43">
        <v>1</v>
      </c>
      <c r="N23" s="43">
        <v>53</v>
      </c>
      <c r="O23" s="43">
        <v>0</v>
      </c>
      <c r="P23" s="43">
        <v>56</v>
      </c>
      <c r="Q23" s="43">
        <v>27</v>
      </c>
      <c r="R23" s="43">
        <v>23</v>
      </c>
      <c r="S23" s="43">
        <v>0</v>
      </c>
      <c r="T23" s="43">
        <v>20</v>
      </c>
      <c r="U23" s="43">
        <v>13</v>
      </c>
      <c r="V23" s="43">
        <v>0</v>
      </c>
      <c r="W23" s="43">
        <v>0</v>
      </c>
      <c r="X23" s="43">
        <v>0</v>
      </c>
      <c r="Y23" s="43">
        <v>0</v>
      </c>
      <c r="Z23" s="43">
        <v>8</v>
      </c>
      <c r="AA23" s="43">
        <v>0</v>
      </c>
      <c r="AB23" s="43">
        <v>8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</row>
    <row r="24" spans="1:38" ht="19.5" customHeight="1" thickBot="1">
      <c r="A24" s="38" t="s">
        <v>40</v>
      </c>
      <c r="B24" s="45">
        <v>22443</v>
      </c>
      <c r="C24" s="45">
        <v>188</v>
      </c>
      <c r="D24" s="45">
        <v>22246</v>
      </c>
      <c r="E24" s="46">
        <v>6253</v>
      </c>
      <c r="F24" s="45">
        <v>4801</v>
      </c>
      <c r="G24" s="45">
        <v>0</v>
      </c>
      <c r="H24" s="45">
        <v>4795</v>
      </c>
      <c r="I24" s="46">
        <v>16</v>
      </c>
      <c r="J24" s="45">
        <v>33</v>
      </c>
      <c r="K24" s="45">
        <v>0</v>
      </c>
      <c r="L24" s="45">
        <v>27</v>
      </c>
      <c r="M24" s="46">
        <v>34</v>
      </c>
      <c r="N24" s="45">
        <v>12321</v>
      </c>
      <c r="O24" s="45">
        <v>134</v>
      </c>
      <c r="P24" s="45">
        <v>12137</v>
      </c>
      <c r="Q24" s="46">
        <v>4594</v>
      </c>
      <c r="R24" s="45">
        <v>2461</v>
      </c>
      <c r="S24" s="45">
        <v>27</v>
      </c>
      <c r="T24" s="45">
        <v>2423</v>
      </c>
      <c r="U24" s="46">
        <v>1084</v>
      </c>
      <c r="V24" s="45">
        <v>0</v>
      </c>
      <c r="W24" s="45">
        <v>0</v>
      </c>
      <c r="X24" s="45">
        <v>3</v>
      </c>
      <c r="Y24" s="46">
        <v>0</v>
      </c>
      <c r="Z24" s="45">
        <v>2817</v>
      </c>
      <c r="AA24" s="45">
        <v>27</v>
      </c>
      <c r="AB24" s="45">
        <v>2853</v>
      </c>
      <c r="AC24" s="46">
        <v>516</v>
      </c>
      <c r="AD24" s="45">
        <v>0</v>
      </c>
      <c r="AE24" s="45">
        <v>0</v>
      </c>
      <c r="AF24" s="45">
        <v>0</v>
      </c>
      <c r="AG24" s="46">
        <v>0</v>
      </c>
      <c r="AH24" s="45">
        <v>10</v>
      </c>
      <c r="AI24" s="45">
        <v>0</v>
      </c>
      <c r="AJ24" s="45">
        <v>8</v>
      </c>
      <c r="AK24" s="45">
        <v>9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7" ht="15" customHeight="1">
      <c r="B5" s="12"/>
      <c r="C5" s="12"/>
      <c r="D5" s="12"/>
      <c r="E5" s="12"/>
      <c r="F5" s="12"/>
      <c r="G5" s="4"/>
    </row>
    <row r="6" spans="2:8" ht="39.75" customHeight="1" thickBot="1">
      <c r="B6" s="47" t="s">
        <v>65</v>
      </c>
      <c r="C6" s="49" t="s">
        <v>1</v>
      </c>
      <c r="D6" s="47" t="s">
        <v>66</v>
      </c>
      <c r="E6" s="47" t="s">
        <v>139</v>
      </c>
      <c r="F6" s="47" t="s">
        <v>67</v>
      </c>
      <c r="G6" s="48" t="s">
        <v>61</v>
      </c>
      <c r="H6" s="11"/>
    </row>
    <row r="7" spans="1:7" ht="19.5" customHeight="1" thickBot="1">
      <c r="A7" s="34" t="s">
        <v>23</v>
      </c>
      <c r="B7" s="43">
        <v>171</v>
      </c>
      <c r="C7" s="43">
        <v>104</v>
      </c>
      <c r="D7" s="43">
        <v>1</v>
      </c>
      <c r="E7" s="43">
        <v>19</v>
      </c>
      <c r="F7" s="43">
        <v>113</v>
      </c>
      <c r="G7" s="43">
        <v>107</v>
      </c>
    </row>
    <row r="8" spans="1:7" ht="19.5" customHeight="1" thickBot="1">
      <c r="A8" s="35" t="s">
        <v>24</v>
      </c>
      <c r="B8" s="43">
        <v>1</v>
      </c>
      <c r="C8" s="43">
        <v>1</v>
      </c>
      <c r="D8" s="43">
        <v>0</v>
      </c>
      <c r="E8" s="43">
        <v>0</v>
      </c>
      <c r="F8" s="43">
        <v>1</v>
      </c>
      <c r="G8" s="43">
        <v>0</v>
      </c>
    </row>
    <row r="9" spans="1:7" ht="19.5" customHeight="1" thickBot="1">
      <c r="A9" s="35" t="s">
        <v>25</v>
      </c>
      <c r="B9" s="44">
        <v>17</v>
      </c>
      <c r="C9" s="44">
        <v>7</v>
      </c>
      <c r="D9" s="44">
        <v>0</v>
      </c>
      <c r="E9" s="44">
        <v>2</v>
      </c>
      <c r="F9" s="44">
        <v>17</v>
      </c>
      <c r="G9" s="44">
        <v>9</v>
      </c>
    </row>
    <row r="10" spans="1:7" ht="19.5" customHeight="1" thickBot="1">
      <c r="A10" s="35" t="s">
        <v>26</v>
      </c>
      <c r="B10" s="43">
        <v>11</v>
      </c>
      <c r="C10" s="43">
        <v>4</v>
      </c>
      <c r="D10" s="43">
        <v>0</v>
      </c>
      <c r="E10" s="43">
        <v>0</v>
      </c>
      <c r="F10" s="43">
        <v>9</v>
      </c>
      <c r="G10" s="43">
        <v>13</v>
      </c>
    </row>
    <row r="11" spans="1:7" ht="19.5" customHeight="1" thickBot="1">
      <c r="A11" s="35" t="s">
        <v>27</v>
      </c>
      <c r="B11" s="43">
        <v>76</v>
      </c>
      <c r="C11" s="43">
        <v>31</v>
      </c>
      <c r="D11" s="43">
        <v>2</v>
      </c>
      <c r="E11" s="43">
        <v>24</v>
      </c>
      <c r="F11" s="43">
        <v>36</v>
      </c>
      <c r="G11" s="43">
        <v>74</v>
      </c>
    </row>
    <row r="12" spans="1:7" ht="19.5" customHeight="1" thickBot="1">
      <c r="A12" s="35" t="s">
        <v>28</v>
      </c>
      <c r="B12" s="44">
        <v>1</v>
      </c>
      <c r="C12" s="44">
        <v>1</v>
      </c>
      <c r="D12" s="44">
        <v>0</v>
      </c>
      <c r="E12" s="44">
        <v>0</v>
      </c>
      <c r="F12" s="44">
        <v>2</v>
      </c>
      <c r="G12" s="44">
        <v>1</v>
      </c>
    </row>
    <row r="13" spans="1:7" ht="19.5" customHeight="1" thickBot="1">
      <c r="A13" s="35" t="s">
        <v>29</v>
      </c>
      <c r="B13" s="43">
        <v>13</v>
      </c>
      <c r="C13" s="43">
        <v>4</v>
      </c>
      <c r="D13" s="43">
        <v>1</v>
      </c>
      <c r="E13" s="43">
        <v>1</v>
      </c>
      <c r="F13" s="43">
        <v>14</v>
      </c>
      <c r="G13" s="43">
        <v>10</v>
      </c>
    </row>
    <row r="14" spans="1:7" ht="19.5" customHeight="1" thickBot="1">
      <c r="A14" s="35" t="s">
        <v>30</v>
      </c>
      <c r="B14" s="43">
        <v>56</v>
      </c>
      <c r="C14" s="43">
        <v>3</v>
      </c>
      <c r="D14" s="43">
        <v>0</v>
      </c>
      <c r="E14" s="43">
        <v>21</v>
      </c>
      <c r="F14" s="43">
        <v>29</v>
      </c>
      <c r="G14" s="43">
        <v>60</v>
      </c>
    </row>
    <row r="15" spans="1:7" ht="19.5" customHeight="1" thickBot="1">
      <c r="A15" s="35" t="s">
        <v>31</v>
      </c>
      <c r="B15" s="44">
        <v>18</v>
      </c>
      <c r="C15" s="44">
        <v>6</v>
      </c>
      <c r="D15" s="44">
        <v>0</v>
      </c>
      <c r="E15" s="44">
        <v>3</v>
      </c>
      <c r="F15" s="44">
        <v>23</v>
      </c>
      <c r="G15" s="44">
        <v>16</v>
      </c>
    </row>
    <row r="16" spans="1:7" ht="19.5" customHeight="1" thickBot="1">
      <c r="A16" s="35" t="s">
        <v>32</v>
      </c>
      <c r="B16" s="43">
        <v>72</v>
      </c>
      <c r="C16" s="43">
        <v>37</v>
      </c>
      <c r="D16" s="43">
        <v>0</v>
      </c>
      <c r="E16" s="43">
        <v>7</v>
      </c>
      <c r="F16" s="43">
        <v>63</v>
      </c>
      <c r="G16" s="43">
        <v>82</v>
      </c>
    </row>
    <row r="17" spans="1:7" ht="19.5" customHeight="1" thickBot="1">
      <c r="A17" s="35" t="s">
        <v>33</v>
      </c>
      <c r="B17" s="43">
        <v>37</v>
      </c>
      <c r="C17" s="43">
        <v>8</v>
      </c>
      <c r="D17" s="43">
        <v>0</v>
      </c>
      <c r="E17" s="43">
        <v>7</v>
      </c>
      <c r="F17" s="43">
        <v>31</v>
      </c>
      <c r="G17" s="43">
        <v>9</v>
      </c>
    </row>
    <row r="18" spans="1:7" ht="19.5" customHeight="1" thickBot="1">
      <c r="A18" s="35" t="s">
        <v>34</v>
      </c>
      <c r="B18" s="44">
        <v>27</v>
      </c>
      <c r="C18" s="44">
        <v>8</v>
      </c>
      <c r="D18" s="44">
        <v>0</v>
      </c>
      <c r="E18" s="44">
        <v>7</v>
      </c>
      <c r="F18" s="44">
        <v>19</v>
      </c>
      <c r="G18" s="44">
        <v>16</v>
      </c>
    </row>
    <row r="19" spans="1:7" ht="19.5" customHeight="1" thickBot="1">
      <c r="A19" s="35" t="s">
        <v>35</v>
      </c>
      <c r="B19" s="43">
        <v>56</v>
      </c>
      <c r="C19" s="43">
        <v>7</v>
      </c>
      <c r="D19" s="43">
        <v>0</v>
      </c>
      <c r="E19" s="43">
        <v>1</v>
      </c>
      <c r="F19" s="43">
        <v>74</v>
      </c>
      <c r="G19" s="43">
        <v>15</v>
      </c>
    </row>
    <row r="20" spans="1:7" ht="19.5" customHeight="1" thickBot="1">
      <c r="A20" s="35" t="s">
        <v>36</v>
      </c>
      <c r="B20" s="43">
        <v>33</v>
      </c>
      <c r="C20" s="43">
        <v>14</v>
      </c>
      <c r="D20" s="43">
        <v>0</v>
      </c>
      <c r="E20" s="43">
        <v>0</v>
      </c>
      <c r="F20" s="43">
        <v>28</v>
      </c>
      <c r="G20" s="43">
        <v>19</v>
      </c>
    </row>
    <row r="21" spans="1:7" ht="19.5" customHeight="1" thickBot="1">
      <c r="A21" s="35" t="s">
        <v>37</v>
      </c>
      <c r="B21" s="44">
        <v>1</v>
      </c>
      <c r="C21" s="44">
        <v>0</v>
      </c>
      <c r="D21" s="44">
        <v>0</v>
      </c>
      <c r="E21" s="44">
        <v>0</v>
      </c>
      <c r="F21" s="44">
        <v>0</v>
      </c>
      <c r="G21" s="44">
        <v>18</v>
      </c>
    </row>
    <row r="22" spans="1:7" ht="19.5" customHeight="1" thickBot="1">
      <c r="A22" s="36" t="s">
        <v>38</v>
      </c>
      <c r="B22" s="43">
        <v>72</v>
      </c>
      <c r="C22" s="43">
        <v>49</v>
      </c>
      <c r="D22" s="43">
        <v>0</v>
      </c>
      <c r="E22" s="43">
        <v>18</v>
      </c>
      <c r="F22" s="43">
        <v>79</v>
      </c>
      <c r="G22" s="43">
        <v>43</v>
      </c>
    </row>
    <row r="23" spans="1:7" ht="19.5" customHeight="1" thickBot="1">
      <c r="A23" s="37" t="s">
        <v>39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9.5" customHeight="1" thickBot="1">
      <c r="A24" s="38" t="s">
        <v>40</v>
      </c>
      <c r="B24" s="45">
        <v>662</v>
      </c>
      <c r="C24" s="45">
        <v>284</v>
      </c>
      <c r="D24" s="45">
        <v>4</v>
      </c>
      <c r="E24" s="45">
        <v>110</v>
      </c>
      <c r="F24" s="45">
        <v>538</v>
      </c>
      <c r="G24" s="45">
        <v>492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5" t="s">
        <v>20</v>
      </c>
      <c r="C5" s="95"/>
      <c r="D5" s="95"/>
      <c r="E5" s="95"/>
      <c r="F5" s="96"/>
      <c r="G5" s="95" t="s">
        <v>21</v>
      </c>
      <c r="H5" s="95"/>
      <c r="I5" s="95"/>
      <c r="J5" s="95"/>
      <c r="K5" s="95"/>
      <c r="L5" s="97" t="s">
        <v>3</v>
      </c>
      <c r="M5" s="95"/>
      <c r="N5" s="95"/>
      <c r="O5" s="95"/>
      <c r="P5" s="95"/>
      <c r="Q5" s="12"/>
    </row>
    <row r="6" spans="1:16" s="4" customFormat="1" ht="39.75" customHeight="1" thickBot="1">
      <c r="A6" s="6"/>
      <c r="B6" s="42" t="s">
        <v>47</v>
      </c>
      <c r="C6" s="42" t="s">
        <v>4</v>
      </c>
      <c r="D6" s="42" t="s">
        <v>5</v>
      </c>
      <c r="E6" s="42" t="s">
        <v>6</v>
      </c>
      <c r="F6" s="42" t="s">
        <v>62</v>
      </c>
      <c r="G6" s="42" t="s">
        <v>7</v>
      </c>
      <c r="H6" s="42" t="s">
        <v>8</v>
      </c>
      <c r="I6" s="42" t="s">
        <v>5</v>
      </c>
      <c r="J6" s="42" t="s">
        <v>6</v>
      </c>
      <c r="K6" s="42" t="s">
        <v>62</v>
      </c>
      <c r="L6" s="42" t="s">
        <v>9</v>
      </c>
      <c r="M6" s="42" t="s">
        <v>8</v>
      </c>
      <c r="N6" s="42" t="s">
        <v>5</v>
      </c>
      <c r="O6" s="42" t="s">
        <v>6</v>
      </c>
      <c r="P6" s="50" t="s">
        <v>62</v>
      </c>
    </row>
    <row r="7" spans="1:16" ht="19.5" customHeight="1" thickBot="1">
      <c r="A7" s="34" t="s">
        <v>23</v>
      </c>
      <c r="B7" s="43">
        <v>7</v>
      </c>
      <c r="C7" s="43">
        <v>3</v>
      </c>
      <c r="D7" s="43">
        <v>148</v>
      </c>
      <c r="E7" s="43">
        <v>219</v>
      </c>
      <c r="F7" s="43">
        <v>377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7</v>
      </c>
      <c r="M7" s="43">
        <v>3</v>
      </c>
      <c r="N7" s="43">
        <v>148</v>
      </c>
      <c r="O7" s="43">
        <v>219</v>
      </c>
      <c r="P7" s="43">
        <v>377</v>
      </c>
    </row>
    <row r="8" spans="1:16" ht="19.5" customHeight="1" thickBot="1">
      <c r="A8" s="35" t="s">
        <v>24</v>
      </c>
      <c r="B8" s="43">
        <v>0</v>
      </c>
      <c r="C8" s="43">
        <v>0</v>
      </c>
      <c r="D8" s="43">
        <v>7</v>
      </c>
      <c r="E8" s="43">
        <v>42</v>
      </c>
      <c r="F8" s="43">
        <v>49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7</v>
      </c>
      <c r="O8" s="43">
        <v>42</v>
      </c>
      <c r="P8" s="43">
        <v>49</v>
      </c>
    </row>
    <row r="9" spans="1:16" ht="19.5" customHeight="1" thickBot="1">
      <c r="A9" s="35" t="s">
        <v>25</v>
      </c>
      <c r="B9" s="44">
        <v>0</v>
      </c>
      <c r="C9" s="44">
        <v>1</v>
      </c>
      <c r="D9" s="44">
        <v>10</v>
      </c>
      <c r="E9" s="44">
        <v>57</v>
      </c>
      <c r="F9" s="44">
        <v>68</v>
      </c>
      <c r="G9" s="44">
        <v>0</v>
      </c>
      <c r="H9" s="44">
        <v>0</v>
      </c>
      <c r="I9" s="44">
        <v>0</v>
      </c>
      <c r="J9" s="44">
        <v>1</v>
      </c>
      <c r="K9" s="44">
        <v>1</v>
      </c>
      <c r="L9" s="44">
        <v>0</v>
      </c>
      <c r="M9" s="44">
        <v>1</v>
      </c>
      <c r="N9" s="44">
        <v>10</v>
      </c>
      <c r="O9" s="44">
        <v>58</v>
      </c>
      <c r="P9" s="44">
        <v>69</v>
      </c>
    </row>
    <row r="10" spans="1:16" ht="19.5" customHeight="1" thickBot="1">
      <c r="A10" s="35" t="s">
        <v>26</v>
      </c>
      <c r="B10" s="43">
        <v>0</v>
      </c>
      <c r="C10" s="43">
        <v>0</v>
      </c>
      <c r="D10" s="43">
        <v>2</v>
      </c>
      <c r="E10" s="43">
        <v>69</v>
      </c>
      <c r="F10" s="43">
        <v>71</v>
      </c>
      <c r="G10" s="43">
        <v>0</v>
      </c>
      <c r="H10" s="43">
        <v>0</v>
      </c>
      <c r="I10" s="43">
        <v>0</v>
      </c>
      <c r="J10" s="43">
        <v>6</v>
      </c>
      <c r="K10" s="43">
        <v>6</v>
      </c>
      <c r="L10" s="43">
        <v>0</v>
      </c>
      <c r="M10" s="43">
        <v>0</v>
      </c>
      <c r="N10" s="43">
        <v>2</v>
      </c>
      <c r="O10" s="43">
        <v>75</v>
      </c>
      <c r="P10" s="43">
        <v>77</v>
      </c>
    </row>
    <row r="11" spans="1:16" ht="19.5" customHeight="1" thickBot="1">
      <c r="A11" s="35" t="s">
        <v>27</v>
      </c>
      <c r="B11" s="43">
        <v>3</v>
      </c>
      <c r="C11" s="43">
        <v>1</v>
      </c>
      <c r="D11" s="43">
        <v>23</v>
      </c>
      <c r="E11" s="43">
        <v>40</v>
      </c>
      <c r="F11" s="43">
        <v>67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3</v>
      </c>
      <c r="M11" s="43">
        <v>1</v>
      </c>
      <c r="N11" s="43">
        <v>23</v>
      </c>
      <c r="O11" s="43">
        <v>40</v>
      </c>
      <c r="P11" s="43">
        <v>67</v>
      </c>
    </row>
    <row r="12" spans="1:16" ht="19.5" customHeight="1" thickBot="1">
      <c r="A12" s="35" t="s">
        <v>28</v>
      </c>
      <c r="B12" s="44">
        <v>0</v>
      </c>
      <c r="C12" s="44">
        <v>1</v>
      </c>
      <c r="D12" s="44">
        <v>16</v>
      </c>
      <c r="E12" s="44">
        <v>2</v>
      </c>
      <c r="F12" s="44">
        <v>19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</v>
      </c>
      <c r="N12" s="44">
        <v>16</v>
      </c>
      <c r="O12" s="44">
        <v>2</v>
      </c>
      <c r="P12" s="44">
        <v>19</v>
      </c>
    </row>
    <row r="13" spans="1:16" ht="19.5" customHeight="1" thickBot="1">
      <c r="A13" s="35" t="s">
        <v>29</v>
      </c>
      <c r="B13" s="43">
        <v>0</v>
      </c>
      <c r="C13" s="43">
        <v>0</v>
      </c>
      <c r="D13" s="43">
        <v>6</v>
      </c>
      <c r="E13" s="43">
        <v>107</v>
      </c>
      <c r="F13" s="43">
        <v>113</v>
      </c>
      <c r="G13" s="43">
        <v>0</v>
      </c>
      <c r="H13" s="43">
        <v>0</v>
      </c>
      <c r="I13" s="43">
        <v>0</v>
      </c>
      <c r="J13" s="43">
        <v>1</v>
      </c>
      <c r="K13" s="43">
        <v>1</v>
      </c>
      <c r="L13" s="43">
        <v>0</v>
      </c>
      <c r="M13" s="43">
        <v>0</v>
      </c>
      <c r="N13" s="43">
        <v>6</v>
      </c>
      <c r="O13" s="43">
        <v>108</v>
      </c>
      <c r="P13" s="43">
        <v>114</v>
      </c>
    </row>
    <row r="14" spans="1:16" ht="19.5" customHeight="1" thickBot="1">
      <c r="A14" s="35" t="s">
        <v>30</v>
      </c>
      <c r="B14" s="43">
        <v>0</v>
      </c>
      <c r="C14" s="43">
        <v>0</v>
      </c>
      <c r="D14" s="43">
        <v>20</v>
      </c>
      <c r="E14" s="43">
        <v>36</v>
      </c>
      <c r="F14" s="43">
        <v>56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20</v>
      </c>
      <c r="O14" s="43">
        <v>36</v>
      </c>
      <c r="P14" s="43">
        <v>56</v>
      </c>
    </row>
    <row r="15" spans="1:16" ht="19.5" customHeight="1" thickBot="1">
      <c r="A15" s="35" t="s">
        <v>31</v>
      </c>
      <c r="B15" s="44">
        <v>4</v>
      </c>
      <c r="C15" s="44">
        <v>1</v>
      </c>
      <c r="D15" s="44">
        <v>129</v>
      </c>
      <c r="E15" s="44">
        <v>113</v>
      </c>
      <c r="F15" s="44">
        <v>247</v>
      </c>
      <c r="G15" s="44">
        <v>0</v>
      </c>
      <c r="H15" s="44">
        <v>1</v>
      </c>
      <c r="I15" s="44">
        <v>0</v>
      </c>
      <c r="J15" s="44">
        <v>0</v>
      </c>
      <c r="K15" s="44">
        <v>1</v>
      </c>
      <c r="L15" s="44">
        <v>4</v>
      </c>
      <c r="M15" s="44">
        <v>2</v>
      </c>
      <c r="N15" s="44">
        <v>129</v>
      </c>
      <c r="O15" s="44">
        <v>113</v>
      </c>
      <c r="P15" s="44">
        <v>248</v>
      </c>
    </row>
    <row r="16" spans="1:16" ht="19.5" customHeight="1" thickBot="1">
      <c r="A16" s="35" t="s">
        <v>32</v>
      </c>
      <c r="B16" s="43">
        <v>0</v>
      </c>
      <c r="C16" s="43">
        <v>1</v>
      </c>
      <c r="D16" s="43">
        <v>45</v>
      </c>
      <c r="E16" s="43">
        <v>124</v>
      </c>
      <c r="F16" s="43">
        <v>170</v>
      </c>
      <c r="G16" s="43">
        <v>0</v>
      </c>
      <c r="H16" s="43">
        <v>0</v>
      </c>
      <c r="I16" s="43">
        <v>0</v>
      </c>
      <c r="J16" s="43">
        <v>1</v>
      </c>
      <c r="K16" s="43">
        <v>1</v>
      </c>
      <c r="L16" s="43">
        <v>0</v>
      </c>
      <c r="M16" s="43">
        <v>1</v>
      </c>
      <c r="N16" s="43">
        <v>45</v>
      </c>
      <c r="O16" s="43">
        <v>125</v>
      </c>
      <c r="P16" s="43">
        <v>171</v>
      </c>
    </row>
    <row r="17" spans="1:16" ht="19.5" customHeight="1" thickBot="1">
      <c r="A17" s="35" t="s">
        <v>33</v>
      </c>
      <c r="B17" s="43">
        <v>1</v>
      </c>
      <c r="C17" s="43">
        <v>1</v>
      </c>
      <c r="D17" s="43">
        <v>3</v>
      </c>
      <c r="E17" s="43">
        <v>51</v>
      </c>
      <c r="F17" s="43">
        <v>56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</v>
      </c>
      <c r="M17" s="43">
        <v>1</v>
      </c>
      <c r="N17" s="43">
        <v>3</v>
      </c>
      <c r="O17" s="43">
        <v>51</v>
      </c>
      <c r="P17" s="43">
        <v>56</v>
      </c>
    </row>
    <row r="18" spans="1:16" ht="19.5" customHeight="1" thickBot="1">
      <c r="A18" s="35" t="s">
        <v>34</v>
      </c>
      <c r="B18" s="44">
        <v>0</v>
      </c>
      <c r="C18" s="44">
        <v>0</v>
      </c>
      <c r="D18" s="44">
        <v>8</v>
      </c>
      <c r="E18" s="44">
        <v>69</v>
      </c>
      <c r="F18" s="44">
        <v>77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8</v>
      </c>
      <c r="O18" s="44">
        <v>69</v>
      </c>
      <c r="P18" s="44">
        <v>77</v>
      </c>
    </row>
    <row r="19" spans="1:16" ht="19.5" customHeight="1" thickBot="1">
      <c r="A19" s="35" t="s">
        <v>35</v>
      </c>
      <c r="B19" s="43">
        <v>2</v>
      </c>
      <c r="C19" s="43">
        <v>2</v>
      </c>
      <c r="D19" s="43">
        <v>69</v>
      </c>
      <c r="E19" s="43">
        <v>138</v>
      </c>
      <c r="F19" s="43">
        <v>211</v>
      </c>
      <c r="G19" s="43">
        <v>0</v>
      </c>
      <c r="H19" s="43">
        <v>0</v>
      </c>
      <c r="I19" s="43">
        <v>0</v>
      </c>
      <c r="J19" s="43">
        <v>3</v>
      </c>
      <c r="K19" s="43">
        <v>3</v>
      </c>
      <c r="L19" s="43">
        <v>2</v>
      </c>
      <c r="M19" s="43">
        <v>2</v>
      </c>
      <c r="N19" s="43">
        <v>69</v>
      </c>
      <c r="O19" s="43">
        <v>141</v>
      </c>
      <c r="P19" s="43">
        <v>214</v>
      </c>
    </row>
    <row r="20" spans="1:16" ht="19.5" customHeight="1" thickBot="1">
      <c r="A20" s="35" t="s">
        <v>36</v>
      </c>
      <c r="B20" s="43">
        <v>0</v>
      </c>
      <c r="C20" s="43">
        <v>1</v>
      </c>
      <c r="D20" s="43">
        <v>15</v>
      </c>
      <c r="E20" s="43">
        <v>24</v>
      </c>
      <c r="F20" s="43">
        <v>40</v>
      </c>
      <c r="G20" s="43">
        <v>0</v>
      </c>
      <c r="H20" s="43">
        <v>1</v>
      </c>
      <c r="I20" s="43">
        <v>0</v>
      </c>
      <c r="J20" s="43">
        <v>0</v>
      </c>
      <c r="K20" s="43">
        <v>1</v>
      </c>
      <c r="L20" s="43">
        <v>0</v>
      </c>
      <c r="M20" s="43">
        <v>2</v>
      </c>
      <c r="N20" s="43">
        <v>15</v>
      </c>
      <c r="O20" s="43">
        <v>24</v>
      </c>
      <c r="P20" s="43">
        <v>41</v>
      </c>
    </row>
    <row r="21" spans="1:16" ht="19.5" customHeight="1" thickBot="1">
      <c r="A21" s="35" t="s">
        <v>37</v>
      </c>
      <c r="B21" s="44">
        <v>0</v>
      </c>
      <c r="C21" s="44">
        <v>0</v>
      </c>
      <c r="D21" s="44">
        <v>0</v>
      </c>
      <c r="E21" s="44">
        <v>12</v>
      </c>
      <c r="F21" s="44">
        <v>12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12</v>
      </c>
      <c r="P21" s="44">
        <v>12</v>
      </c>
    </row>
    <row r="22" spans="1:16" ht="19.5" customHeight="1" thickBot="1">
      <c r="A22" s="36" t="s">
        <v>38</v>
      </c>
      <c r="B22" s="43">
        <v>0</v>
      </c>
      <c r="C22" s="43">
        <v>0</v>
      </c>
      <c r="D22" s="43">
        <v>20</v>
      </c>
      <c r="E22" s="43">
        <v>164</v>
      </c>
      <c r="F22" s="43">
        <v>184</v>
      </c>
      <c r="G22" s="43">
        <v>0</v>
      </c>
      <c r="H22" s="43">
        <v>0</v>
      </c>
      <c r="I22" s="43">
        <v>0</v>
      </c>
      <c r="J22" s="43">
        <v>1</v>
      </c>
      <c r="K22" s="43">
        <v>1</v>
      </c>
      <c r="L22" s="43">
        <v>0</v>
      </c>
      <c r="M22" s="43">
        <v>0</v>
      </c>
      <c r="N22" s="43">
        <v>20</v>
      </c>
      <c r="O22" s="43">
        <v>165</v>
      </c>
      <c r="P22" s="43">
        <v>185</v>
      </c>
    </row>
    <row r="23" spans="1:16" ht="19.5" customHeight="1" thickBot="1">
      <c r="A23" s="37" t="s">
        <v>39</v>
      </c>
      <c r="B23" s="43">
        <v>1</v>
      </c>
      <c r="C23" s="43">
        <v>0</v>
      </c>
      <c r="D23" s="43">
        <v>4</v>
      </c>
      <c r="E23" s="43">
        <v>9</v>
      </c>
      <c r="F23" s="43">
        <v>14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</v>
      </c>
      <c r="M23" s="43">
        <v>0</v>
      </c>
      <c r="N23" s="43">
        <v>4</v>
      </c>
      <c r="O23" s="43">
        <v>9</v>
      </c>
      <c r="P23" s="43">
        <v>14</v>
      </c>
    </row>
    <row r="24" spans="1:16" ht="19.5" customHeight="1" thickBot="1">
      <c r="A24" s="38" t="s">
        <v>40</v>
      </c>
      <c r="B24" s="45">
        <v>18</v>
      </c>
      <c r="C24" s="45">
        <v>12</v>
      </c>
      <c r="D24" s="45">
        <v>525</v>
      </c>
      <c r="E24" s="45">
        <v>1276</v>
      </c>
      <c r="F24" s="46">
        <v>1831</v>
      </c>
      <c r="G24" s="45">
        <v>0</v>
      </c>
      <c r="H24" s="45">
        <v>2</v>
      </c>
      <c r="I24" s="45">
        <v>0</v>
      </c>
      <c r="J24" s="45">
        <v>13</v>
      </c>
      <c r="K24" s="46">
        <v>15</v>
      </c>
      <c r="L24" s="45">
        <v>18</v>
      </c>
      <c r="M24" s="45">
        <v>14</v>
      </c>
      <c r="N24" s="45">
        <v>525</v>
      </c>
      <c r="O24" s="45">
        <v>1289</v>
      </c>
      <c r="P24" s="46">
        <v>1846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3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5" t="s">
        <v>63</v>
      </c>
      <c r="C5" s="95"/>
      <c r="D5" s="95"/>
      <c r="E5" s="95"/>
      <c r="F5" s="97" t="s">
        <v>0</v>
      </c>
      <c r="G5" s="95"/>
      <c r="H5" s="95"/>
      <c r="I5" s="95"/>
      <c r="J5" s="97" t="s">
        <v>93</v>
      </c>
      <c r="K5" s="95"/>
      <c r="L5" s="95"/>
      <c r="M5" s="96"/>
      <c r="N5" s="97" t="s">
        <v>94</v>
      </c>
      <c r="O5" s="95"/>
      <c r="P5" s="95"/>
      <c r="Q5" s="96"/>
      <c r="R5" s="95" t="s">
        <v>62</v>
      </c>
      <c r="S5" s="95"/>
      <c r="T5" s="95"/>
      <c r="U5" s="95"/>
      <c r="V5" s="24"/>
    </row>
    <row r="6" spans="2:22" ht="19.5" customHeight="1">
      <c r="B6" s="100" t="s">
        <v>1</v>
      </c>
      <c r="C6" s="102" t="s">
        <v>131</v>
      </c>
      <c r="D6" s="104"/>
      <c r="E6" s="98" t="s">
        <v>2</v>
      </c>
      <c r="F6" s="100" t="s">
        <v>1</v>
      </c>
      <c r="G6" s="102" t="s">
        <v>131</v>
      </c>
      <c r="H6" s="100"/>
      <c r="I6" s="98" t="s">
        <v>2</v>
      </c>
      <c r="J6" s="100" t="s">
        <v>1</v>
      </c>
      <c r="K6" s="102" t="s">
        <v>131</v>
      </c>
      <c r="L6" s="100"/>
      <c r="M6" s="100" t="s">
        <v>2</v>
      </c>
      <c r="N6" s="100" t="s">
        <v>1</v>
      </c>
      <c r="O6" s="102" t="s">
        <v>131</v>
      </c>
      <c r="P6" s="100"/>
      <c r="Q6" s="98" t="s">
        <v>2</v>
      </c>
      <c r="R6" s="100" t="s">
        <v>1</v>
      </c>
      <c r="S6" s="102" t="s">
        <v>131</v>
      </c>
      <c r="T6" s="100"/>
      <c r="U6" s="102" t="s">
        <v>2</v>
      </c>
      <c r="V6" s="11"/>
    </row>
    <row r="7" spans="1:22" ht="19.5" customHeight="1" thickBot="1">
      <c r="A7" s="25"/>
      <c r="B7" s="101"/>
      <c r="C7" s="51" t="s">
        <v>95</v>
      </c>
      <c r="D7" s="34" t="s">
        <v>96</v>
      </c>
      <c r="E7" s="99"/>
      <c r="F7" s="101"/>
      <c r="G7" s="51" t="s">
        <v>95</v>
      </c>
      <c r="H7" s="34" t="s">
        <v>96</v>
      </c>
      <c r="I7" s="99"/>
      <c r="J7" s="101"/>
      <c r="K7" s="51" t="s">
        <v>95</v>
      </c>
      <c r="L7" s="53" t="s">
        <v>96</v>
      </c>
      <c r="M7" s="101"/>
      <c r="N7" s="101"/>
      <c r="O7" s="51" t="s">
        <v>95</v>
      </c>
      <c r="P7" s="34" t="s">
        <v>96</v>
      </c>
      <c r="Q7" s="99"/>
      <c r="R7" s="101"/>
      <c r="S7" s="51" t="s">
        <v>95</v>
      </c>
      <c r="T7" s="34" t="s">
        <v>96</v>
      </c>
      <c r="U7" s="103"/>
      <c r="V7" s="11"/>
    </row>
    <row r="8" spans="1:21" ht="19.5" customHeight="1" thickBot="1">
      <c r="A8" s="34" t="s">
        <v>23</v>
      </c>
      <c r="B8" s="43">
        <v>332</v>
      </c>
      <c r="C8" s="43">
        <v>300</v>
      </c>
      <c r="D8" s="43">
        <v>32</v>
      </c>
      <c r="E8" s="43">
        <v>0</v>
      </c>
      <c r="F8" s="43">
        <v>50</v>
      </c>
      <c r="G8" s="43">
        <v>33</v>
      </c>
      <c r="H8" s="43">
        <v>17</v>
      </c>
      <c r="I8" s="43">
        <v>0</v>
      </c>
      <c r="J8" s="43">
        <v>39</v>
      </c>
      <c r="K8" s="43">
        <v>38</v>
      </c>
      <c r="L8" s="43">
        <v>1</v>
      </c>
      <c r="M8" s="43">
        <v>0</v>
      </c>
      <c r="N8" s="43">
        <v>8</v>
      </c>
      <c r="O8" s="43">
        <v>8</v>
      </c>
      <c r="P8" s="43">
        <v>0</v>
      </c>
      <c r="Q8" s="43">
        <v>0</v>
      </c>
      <c r="R8" s="43">
        <v>429</v>
      </c>
      <c r="S8" s="43">
        <v>379</v>
      </c>
      <c r="T8" s="43">
        <v>50</v>
      </c>
      <c r="U8" s="43">
        <v>0</v>
      </c>
    </row>
    <row r="9" spans="1:21" ht="19.5" customHeight="1" thickBot="1">
      <c r="A9" s="35" t="s">
        <v>24</v>
      </c>
      <c r="B9" s="43">
        <v>11</v>
      </c>
      <c r="C9" s="43">
        <v>8</v>
      </c>
      <c r="D9" s="43">
        <v>3</v>
      </c>
      <c r="E9" s="43">
        <v>0</v>
      </c>
      <c r="F9" s="43">
        <v>1</v>
      </c>
      <c r="G9" s="43">
        <v>1</v>
      </c>
      <c r="H9" s="43">
        <v>0</v>
      </c>
      <c r="I9" s="43">
        <v>0</v>
      </c>
      <c r="J9" s="43">
        <v>6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15</v>
      </c>
      <c r="T9" s="43">
        <v>3</v>
      </c>
      <c r="U9" s="43">
        <v>0</v>
      </c>
    </row>
    <row r="10" spans="1:21" ht="19.5" customHeight="1" thickBot="1">
      <c r="A10" s="35" t="s">
        <v>25</v>
      </c>
      <c r="B10" s="44">
        <v>77</v>
      </c>
      <c r="C10" s="44">
        <v>56</v>
      </c>
      <c r="D10" s="44">
        <v>21</v>
      </c>
      <c r="E10" s="44">
        <v>0</v>
      </c>
      <c r="F10" s="44">
        <v>10</v>
      </c>
      <c r="G10" s="44">
        <v>6</v>
      </c>
      <c r="H10" s="44">
        <v>4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87</v>
      </c>
      <c r="S10" s="44">
        <v>62</v>
      </c>
      <c r="T10" s="44">
        <v>25</v>
      </c>
      <c r="U10" s="44">
        <v>0</v>
      </c>
    </row>
    <row r="11" spans="1:21" ht="19.5" customHeight="1" thickBot="1">
      <c r="A11" s="35" t="s">
        <v>26</v>
      </c>
      <c r="B11" s="43">
        <v>115</v>
      </c>
      <c r="C11" s="43">
        <v>66</v>
      </c>
      <c r="D11" s="43">
        <v>48</v>
      </c>
      <c r="E11" s="43">
        <v>1</v>
      </c>
      <c r="F11" s="43">
        <v>7</v>
      </c>
      <c r="G11" s="43">
        <v>5</v>
      </c>
      <c r="H11" s="43">
        <v>2</v>
      </c>
      <c r="I11" s="43">
        <v>0</v>
      </c>
      <c r="J11" s="43">
        <v>4</v>
      </c>
      <c r="K11" s="43">
        <v>3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126</v>
      </c>
      <c r="S11" s="43">
        <v>74</v>
      </c>
      <c r="T11" s="43">
        <v>51</v>
      </c>
      <c r="U11" s="43">
        <v>1</v>
      </c>
    </row>
    <row r="12" spans="1:21" ht="19.5" customHeight="1" thickBot="1">
      <c r="A12" s="35" t="s">
        <v>27</v>
      </c>
      <c r="B12" s="43">
        <v>66</v>
      </c>
      <c r="C12" s="43">
        <v>60</v>
      </c>
      <c r="D12" s="43">
        <v>6</v>
      </c>
      <c r="E12" s="43">
        <v>0</v>
      </c>
      <c r="F12" s="43">
        <v>18</v>
      </c>
      <c r="G12" s="43">
        <v>13</v>
      </c>
      <c r="H12" s="43">
        <v>5</v>
      </c>
      <c r="I12" s="43">
        <v>0</v>
      </c>
      <c r="J12" s="43">
        <v>23</v>
      </c>
      <c r="K12" s="43">
        <v>22</v>
      </c>
      <c r="L12" s="43">
        <v>1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107</v>
      </c>
      <c r="S12" s="43">
        <v>95</v>
      </c>
      <c r="T12" s="43">
        <v>12</v>
      </c>
      <c r="U12" s="43">
        <v>0</v>
      </c>
    </row>
    <row r="13" spans="1:21" ht="19.5" customHeight="1" thickBot="1">
      <c r="A13" s="35" t="s">
        <v>28</v>
      </c>
      <c r="B13" s="44">
        <v>8</v>
      </c>
      <c r="C13" s="44">
        <v>8</v>
      </c>
      <c r="D13" s="44">
        <v>0</v>
      </c>
      <c r="E13" s="44">
        <v>0</v>
      </c>
      <c r="F13" s="44">
        <v>4</v>
      </c>
      <c r="G13" s="44">
        <v>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12</v>
      </c>
      <c r="S13" s="44">
        <v>12</v>
      </c>
      <c r="T13" s="44">
        <v>0</v>
      </c>
      <c r="U13" s="44">
        <v>0</v>
      </c>
    </row>
    <row r="14" spans="1:21" ht="19.5" customHeight="1" thickBot="1">
      <c r="A14" s="35" t="s">
        <v>29</v>
      </c>
      <c r="B14" s="43">
        <v>98</v>
      </c>
      <c r="C14" s="43">
        <v>74</v>
      </c>
      <c r="D14" s="43">
        <v>24</v>
      </c>
      <c r="E14" s="43">
        <v>0</v>
      </c>
      <c r="F14" s="43">
        <v>14</v>
      </c>
      <c r="G14" s="43">
        <v>12</v>
      </c>
      <c r="H14" s="43">
        <v>2</v>
      </c>
      <c r="I14" s="43">
        <v>0</v>
      </c>
      <c r="J14" s="43">
        <v>7</v>
      </c>
      <c r="K14" s="43">
        <v>7</v>
      </c>
      <c r="L14" s="43">
        <v>0</v>
      </c>
      <c r="M14" s="43">
        <v>0</v>
      </c>
      <c r="N14" s="43">
        <v>3</v>
      </c>
      <c r="O14" s="43">
        <v>3</v>
      </c>
      <c r="P14" s="43">
        <v>0</v>
      </c>
      <c r="Q14" s="43">
        <v>0</v>
      </c>
      <c r="R14" s="43">
        <v>122</v>
      </c>
      <c r="S14" s="43">
        <v>96</v>
      </c>
      <c r="T14" s="43">
        <v>26</v>
      </c>
      <c r="U14" s="43">
        <v>0</v>
      </c>
    </row>
    <row r="15" spans="1:21" ht="19.5" customHeight="1" thickBot="1">
      <c r="A15" s="35" t="s">
        <v>30</v>
      </c>
      <c r="B15" s="43">
        <v>87</v>
      </c>
      <c r="C15" s="43">
        <v>71</v>
      </c>
      <c r="D15" s="43">
        <v>16</v>
      </c>
      <c r="E15" s="43">
        <v>0</v>
      </c>
      <c r="F15" s="43">
        <v>23</v>
      </c>
      <c r="G15" s="43">
        <v>22</v>
      </c>
      <c r="H15" s="43">
        <v>1</v>
      </c>
      <c r="I15" s="43">
        <v>0</v>
      </c>
      <c r="J15" s="43">
        <v>12</v>
      </c>
      <c r="K15" s="43">
        <v>12</v>
      </c>
      <c r="L15" s="43">
        <v>0</v>
      </c>
      <c r="M15" s="43">
        <v>0</v>
      </c>
      <c r="N15" s="43">
        <v>6</v>
      </c>
      <c r="O15" s="43">
        <v>4</v>
      </c>
      <c r="P15" s="43">
        <v>2</v>
      </c>
      <c r="Q15" s="43">
        <v>0</v>
      </c>
      <c r="R15" s="43">
        <v>128</v>
      </c>
      <c r="S15" s="43">
        <v>109</v>
      </c>
      <c r="T15" s="43">
        <v>19</v>
      </c>
      <c r="U15" s="43">
        <v>0</v>
      </c>
    </row>
    <row r="16" spans="1:21" ht="19.5" customHeight="1" thickBot="1">
      <c r="A16" s="35" t="s">
        <v>31</v>
      </c>
      <c r="B16" s="44">
        <v>480</v>
      </c>
      <c r="C16" s="44">
        <v>270</v>
      </c>
      <c r="D16" s="44">
        <v>210</v>
      </c>
      <c r="E16" s="44">
        <v>0</v>
      </c>
      <c r="F16" s="44">
        <v>79</v>
      </c>
      <c r="G16" s="44">
        <v>54</v>
      </c>
      <c r="H16" s="44">
        <v>25</v>
      </c>
      <c r="I16" s="44">
        <v>0</v>
      </c>
      <c r="J16" s="44">
        <v>21</v>
      </c>
      <c r="K16" s="44">
        <v>21</v>
      </c>
      <c r="L16" s="44">
        <v>0</v>
      </c>
      <c r="M16" s="44">
        <v>0</v>
      </c>
      <c r="N16" s="44">
        <v>3</v>
      </c>
      <c r="O16" s="44">
        <v>3</v>
      </c>
      <c r="P16" s="44">
        <v>0</v>
      </c>
      <c r="Q16" s="44">
        <v>0</v>
      </c>
      <c r="R16" s="44">
        <v>583</v>
      </c>
      <c r="S16" s="44">
        <v>348</v>
      </c>
      <c r="T16" s="44">
        <v>235</v>
      </c>
      <c r="U16" s="44">
        <v>0</v>
      </c>
    </row>
    <row r="17" spans="1:21" ht="19.5" customHeight="1" thickBot="1">
      <c r="A17" s="35" t="s">
        <v>32</v>
      </c>
      <c r="B17" s="43">
        <v>329</v>
      </c>
      <c r="C17" s="43">
        <v>274</v>
      </c>
      <c r="D17" s="43">
        <v>55</v>
      </c>
      <c r="E17" s="43">
        <v>0</v>
      </c>
      <c r="F17" s="43">
        <v>25</v>
      </c>
      <c r="G17" s="43">
        <v>18</v>
      </c>
      <c r="H17" s="43">
        <v>7</v>
      </c>
      <c r="I17" s="43">
        <v>0</v>
      </c>
      <c r="J17" s="43">
        <v>17</v>
      </c>
      <c r="K17" s="43">
        <v>13</v>
      </c>
      <c r="L17" s="43">
        <v>4</v>
      </c>
      <c r="M17" s="43">
        <v>0</v>
      </c>
      <c r="N17" s="43">
        <v>6</v>
      </c>
      <c r="O17" s="43">
        <v>6</v>
      </c>
      <c r="P17" s="43">
        <v>0</v>
      </c>
      <c r="Q17" s="43">
        <v>0</v>
      </c>
      <c r="R17" s="43">
        <v>377</v>
      </c>
      <c r="S17" s="43">
        <v>311</v>
      </c>
      <c r="T17" s="43">
        <v>66</v>
      </c>
      <c r="U17" s="43">
        <v>0</v>
      </c>
    </row>
    <row r="18" spans="1:21" ht="19.5" customHeight="1" thickBot="1">
      <c r="A18" s="35" t="s">
        <v>33</v>
      </c>
      <c r="B18" s="43">
        <v>50</v>
      </c>
      <c r="C18" s="43">
        <v>41</v>
      </c>
      <c r="D18" s="43">
        <v>9</v>
      </c>
      <c r="E18" s="43">
        <v>0</v>
      </c>
      <c r="F18" s="43">
        <v>9</v>
      </c>
      <c r="G18" s="43">
        <v>8</v>
      </c>
      <c r="H18" s="43">
        <v>1</v>
      </c>
      <c r="I18" s="43">
        <v>0</v>
      </c>
      <c r="J18" s="43">
        <v>4</v>
      </c>
      <c r="K18" s="43">
        <v>3</v>
      </c>
      <c r="L18" s="43">
        <v>1</v>
      </c>
      <c r="M18" s="43">
        <v>0</v>
      </c>
      <c r="N18" s="43">
        <v>3</v>
      </c>
      <c r="O18" s="43">
        <v>3</v>
      </c>
      <c r="P18" s="43">
        <v>0</v>
      </c>
      <c r="Q18" s="43">
        <v>0</v>
      </c>
      <c r="R18" s="43">
        <v>66</v>
      </c>
      <c r="S18" s="43">
        <v>55</v>
      </c>
      <c r="T18" s="43">
        <v>11</v>
      </c>
      <c r="U18" s="43">
        <v>0</v>
      </c>
    </row>
    <row r="19" spans="1:21" ht="19.5" customHeight="1" thickBot="1">
      <c r="A19" s="35" t="s">
        <v>34</v>
      </c>
      <c r="B19" s="44">
        <v>73</v>
      </c>
      <c r="C19" s="44">
        <v>56</v>
      </c>
      <c r="D19" s="44">
        <v>17</v>
      </c>
      <c r="E19" s="44">
        <v>0</v>
      </c>
      <c r="F19" s="44">
        <v>15</v>
      </c>
      <c r="G19" s="44">
        <v>11</v>
      </c>
      <c r="H19" s="44">
        <v>4</v>
      </c>
      <c r="I19" s="44">
        <v>0</v>
      </c>
      <c r="J19" s="44">
        <v>5</v>
      </c>
      <c r="K19" s="44">
        <v>4</v>
      </c>
      <c r="L19" s="44">
        <v>1</v>
      </c>
      <c r="M19" s="44">
        <v>0</v>
      </c>
      <c r="N19" s="44">
        <v>1</v>
      </c>
      <c r="O19" s="44">
        <v>1</v>
      </c>
      <c r="P19" s="44">
        <v>0</v>
      </c>
      <c r="Q19" s="44">
        <v>0</v>
      </c>
      <c r="R19" s="44">
        <v>94</v>
      </c>
      <c r="S19" s="44">
        <v>72</v>
      </c>
      <c r="T19" s="44">
        <v>22</v>
      </c>
      <c r="U19" s="44">
        <v>0</v>
      </c>
    </row>
    <row r="20" spans="1:21" ht="19.5" customHeight="1" thickBot="1">
      <c r="A20" s="35" t="s">
        <v>35</v>
      </c>
      <c r="B20" s="43">
        <v>335</v>
      </c>
      <c r="C20" s="43">
        <v>158</v>
      </c>
      <c r="D20" s="43">
        <v>177</v>
      </c>
      <c r="E20" s="43">
        <v>0</v>
      </c>
      <c r="F20" s="43">
        <v>115</v>
      </c>
      <c r="G20" s="43">
        <v>47</v>
      </c>
      <c r="H20" s="43">
        <v>68</v>
      </c>
      <c r="I20" s="43">
        <v>0</v>
      </c>
      <c r="J20" s="43">
        <v>31</v>
      </c>
      <c r="K20" s="43">
        <v>29</v>
      </c>
      <c r="L20" s="43">
        <v>2</v>
      </c>
      <c r="M20" s="43">
        <v>0</v>
      </c>
      <c r="N20" s="43">
        <v>2</v>
      </c>
      <c r="O20" s="43">
        <v>2</v>
      </c>
      <c r="P20" s="43">
        <v>0</v>
      </c>
      <c r="Q20" s="43">
        <v>0</v>
      </c>
      <c r="R20" s="43">
        <v>483</v>
      </c>
      <c r="S20" s="43">
        <v>236</v>
      </c>
      <c r="T20" s="43">
        <v>247</v>
      </c>
      <c r="U20" s="43">
        <v>0</v>
      </c>
    </row>
    <row r="21" spans="1:21" ht="19.5" customHeight="1" thickBot="1">
      <c r="A21" s="35" t="s">
        <v>36</v>
      </c>
      <c r="B21" s="43">
        <v>73</v>
      </c>
      <c r="C21" s="43">
        <v>73</v>
      </c>
      <c r="D21" s="43">
        <v>0</v>
      </c>
      <c r="E21" s="43">
        <v>0</v>
      </c>
      <c r="F21" s="43">
        <v>9</v>
      </c>
      <c r="G21" s="43">
        <v>9</v>
      </c>
      <c r="H21" s="43">
        <v>0</v>
      </c>
      <c r="I21" s="43">
        <v>0</v>
      </c>
      <c r="J21" s="43">
        <v>15</v>
      </c>
      <c r="K21" s="43">
        <v>15</v>
      </c>
      <c r="L21" s="43">
        <v>0</v>
      </c>
      <c r="M21" s="43">
        <v>0</v>
      </c>
      <c r="N21" s="43">
        <v>1</v>
      </c>
      <c r="O21" s="43">
        <v>1</v>
      </c>
      <c r="P21" s="43">
        <v>0</v>
      </c>
      <c r="Q21" s="43">
        <v>0</v>
      </c>
      <c r="R21" s="43">
        <v>98</v>
      </c>
      <c r="S21" s="43">
        <v>98</v>
      </c>
      <c r="T21" s="43">
        <v>0</v>
      </c>
      <c r="U21" s="43">
        <v>0</v>
      </c>
    </row>
    <row r="22" spans="1:21" ht="19.5" customHeight="1" thickBot="1">
      <c r="A22" s="35" t="s">
        <v>37</v>
      </c>
      <c r="B22" s="44">
        <v>37</v>
      </c>
      <c r="C22" s="44">
        <v>25</v>
      </c>
      <c r="D22" s="44">
        <v>12</v>
      </c>
      <c r="E22" s="44">
        <v>0</v>
      </c>
      <c r="F22" s="44">
        <v>3</v>
      </c>
      <c r="G22" s="44">
        <v>2</v>
      </c>
      <c r="H22" s="44">
        <v>1</v>
      </c>
      <c r="I22" s="44">
        <v>0</v>
      </c>
      <c r="J22" s="44">
        <v>1</v>
      </c>
      <c r="K22" s="44">
        <v>1</v>
      </c>
      <c r="L22" s="44">
        <v>0</v>
      </c>
      <c r="M22" s="44">
        <v>0</v>
      </c>
      <c r="N22" s="44">
        <v>3</v>
      </c>
      <c r="O22" s="44">
        <v>3</v>
      </c>
      <c r="P22" s="44">
        <v>0</v>
      </c>
      <c r="Q22" s="44">
        <v>0</v>
      </c>
      <c r="R22" s="44">
        <v>44</v>
      </c>
      <c r="S22" s="44">
        <v>31</v>
      </c>
      <c r="T22" s="44">
        <v>13</v>
      </c>
      <c r="U22" s="44">
        <v>0</v>
      </c>
    </row>
    <row r="23" spans="1:21" ht="19.5" customHeight="1" thickBot="1">
      <c r="A23" s="36" t="s">
        <v>38</v>
      </c>
      <c r="B23" s="43">
        <v>347</v>
      </c>
      <c r="C23" s="43">
        <v>193</v>
      </c>
      <c r="D23" s="43">
        <v>154</v>
      </c>
      <c r="E23" s="43">
        <v>0</v>
      </c>
      <c r="F23" s="43">
        <v>33</v>
      </c>
      <c r="G23" s="43">
        <v>17</v>
      </c>
      <c r="H23" s="43">
        <v>16</v>
      </c>
      <c r="I23" s="43">
        <v>0</v>
      </c>
      <c r="J23" s="43">
        <v>7</v>
      </c>
      <c r="K23" s="43">
        <v>7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387</v>
      </c>
      <c r="S23" s="43">
        <v>217</v>
      </c>
      <c r="T23" s="43">
        <v>170</v>
      </c>
      <c r="U23" s="43">
        <v>0</v>
      </c>
    </row>
    <row r="24" spans="1:21" ht="19.5" customHeight="1" thickBot="1">
      <c r="A24" s="37" t="s">
        <v>39</v>
      </c>
      <c r="B24" s="43">
        <v>16</v>
      </c>
      <c r="C24" s="43">
        <v>13</v>
      </c>
      <c r="D24" s="43">
        <v>3</v>
      </c>
      <c r="E24" s="43">
        <v>0</v>
      </c>
      <c r="F24" s="43">
        <v>9</v>
      </c>
      <c r="G24" s="43">
        <v>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25</v>
      </c>
      <c r="S24" s="43">
        <v>22</v>
      </c>
      <c r="T24" s="43">
        <v>3</v>
      </c>
      <c r="U24" s="43">
        <v>0</v>
      </c>
    </row>
    <row r="25" spans="1:22" ht="19.5" customHeight="1" thickBot="1">
      <c r="A25" s="38" t="s">
        <v>40</v>
      </c>
      <c r="B25" s="45">
        <v>2534</v>
      </c>
      <c r="C25" s="45">
        <v>1746</v>
      </c>
      <c r="D25" s="45">
        <v>787</v>
      </c>
      <c r="E25" s="46">
        <v>1</v>
      </c>
      <c r="F25" s="45">
        <v>424</v>
      </c>
      <c r="G25" s="45">
        <v>271</v>
      </c>
      <c r="H25" s="45">
        <v>153</v>
      </c>
      <c r="I25" s="46">
        <v>0</v>
      </c>
      <c r="J25" s="45">
        <v>192</v>
      </c>
      <c r="K25" s="45">
        <v>181</v>
      </c>
      <c r="L25" s="45">
        <v>11</v>
      </c>
      <c r="M25" s="46">
        <v>0</v>
      </c>
      <c r="N25" s="45">
        <v>36</v>
      </c>
      <c r="O25" s="45">
        <v>34</v>
      </c>
      <c r="P25" s="45">
        <v>2</v>
      </c>
      <c r="Q25" s="46">
        <v>0</v>
      </c>
      <c r="R25" s="45">
        <v>3186</v>
      </c>
      <c r="S25" s="45">
        <v>2232</v>
      </c>
      <c r="T25" s="45">
        <v>953</v>
      </c>
      <c r="U25" s="45">
        <v>1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/>
    <row r="4" spans="1:12" ht="1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5" t="s">
        <v>1</v>
      </c>
      <c r="C6" s="105"/>
      <c r="D6" s="105"/>
      <c r="E6" s="106"/>
      <c r="F6" s="97" t="s">
        <v>131</v>
      </c>
      <c r="G6" s="95"/>
      <c r="H6" s="95"/>
      <c r="I6" s="95"/>
      <c r="J6" s="95"/>
      <c r="K6" s="95"/>
      <c r="L6" s="95"/>
      <c r="M6" s="95"/>
      <c r="N6" s="54"/>
    </row>
    <row r="7" spans="1:14" ht="24.75" customHeight="1" thickBot="1">
      <c r="A7" s="11"/>
      <c r="B7" s="107"/>
      <c r="C7" s="107"/>
      <c r="D7" s="107"/>
      <c r="E7" s="108"/>
      <c r="F7" s="102" t="s">
        <v>95</v>
      </c>
      <c r="G7" s="104"/>
      <c r="H7" s="104"/>
      <c r="I7" s="100"/>
      <c r="J7" s="102" t="s">
        <v>96</v>
      </c>
      <c r="K7" s="104"/>
      <c r="L7" s="104"/>
      <c r="M7" s="104"/>
      <c r="N7" s="54"/>
    </row>
    <row r="8" spans="1:14" ht="39.75" customHeight="1" thickBot="1">
      <c r="A8" s="11"/>
      <c r="B8" s="56" t="s">
        <v>63</v>
      </c>
      <c r="C8" s="56" t="s">
        <v>0</v>
      </c>
      <c r="D8" s="56" t="s">
        <v>132</v>
      </c>
      <c r="E8" s="55" t="s">
        <v>133</v>
      </c>
      <c r="F8" s="57" t="s">
        <v>63</v>
      </c>
      <c r="G8" s="56" t="s">
        <v>0</v>
      </c>
      <c r="H8" s="56" t="s">
        <v>132</v>
      </c>
      <c r="I8" s="55" t="s">
        <v>133</v>
      </c>
      <c r="J8" s="56" t="s">
        <v>63</v>
      </c>
      <c r="K8" s="56" t="s">
        <v>0</v>
      </c>
      <c r="L8" s="56" t="s">
        <v>132</v>
      </c>
      <c r="M8" s="55" t="s">
        <v>133</v>
      </c>
      <c r="N8" s="58"/>
    </row>
    <row r="9" spans="1:13" ht="19.5" customHeight="1" thickBot="1">
      <c r="A9" s="34" t="s">
        <v>23</v>
      </c>
      <c r="B9" s="59">
        <f>IF(OrdenesSegunInstancia!B8=0,"-",IF(OrdenesSegunInstancia!R8=0,"-",(OrdenesSegunInstancia!B8/OrdenesSegunInstancia!R8)))</f>
        <v>0.7738927738927739</v>
      </c>
      <c r="C9" s="59">
        <f>IF(OrdenesSegunInstancia!F8=0,"-",IF(OrdenesSegunInstancia!R8=0,"-",(OrdenesSegunInstancia!F8/OrdenesSegunInstancia!R8)))</f>
        <v>0.11655011655011654</v>
      </c>
      <c r="D9" s="59">
        <f>IF(OrdenesSegunInstancia!J8=0,"-",IF(OrdenesSegunInstancia!R8=0,"-",(OrdenesSegunInstancia!J8/OrdenesSegunInstancia!R8)))</f>
        <v>0.09090909090909091</v>
      </c>
      <c r="E9" s="59">
        <f>IF(OrdenesSegunInstancia!N8=0,"-",IF(OrdenesSegunInstancia!R8=0,"-",(OrdenesSegunInstancia!N8/OrdenesSegunInstancia!R8)))</f>
        <v>0.018648018648018648</v>
      </c>
      <c r="F9" s="59">
        <f>IF(OrdenesSegunInstancia!C8=0,"-",IF(OrdenesSegunInstancia!S8=0,"-",(OrdenesSegunInstancia!C8/OrdenesSegunInstancia!S8)))</f>
        <v>0.7915567282321899</v>
      </c>
      <c r="G9" s="59">
        <f>IF(OrdenesSegunInstancia!G8=0,"-",IF(OrdenesSegunInstancia!S8=0,"-",(OrdenesSegunInstancia!G8/OrdenesSegunInstancia!S8)))</f>
        <v>0.0870712401055409</v>
      </c>
      <c r="H9" s="59">
        <f>IF(OrdenesSegunInstancia!K8=0,"-",IF(OrdenesSegunInstancia!S8=0,"-",(OrdenesSegunInstancia!K8/OrdenesSegunInstancia!S8)))</f>
        <v>0.10026385224274406</v>
      </c>
      <c r="I9" s="59">
        <f>IF(OrdenesSegunInstancia!O8=0,"-",IF(OrdenesSegunInstancia!S8=0,"-",(OrdenesSegunInstancia!O8/OrdenesSegunInstancia!S8)))</f>
        <v>0.021108179419525065</v>
      </c>
      <c r="J9" s="59">
        <f>IF(OrdenesSegunInstancia!D8=0,"-",IF(OrdenesSegunInstancia!T8=0,"-",(OrdenesSegunInstancia!D8/OrdenesSegunInstancia!T8)))</f>
        <v>0.64</v>
      </c>
      <c r="K9" s="59">
        <f>IF(OrdenesSegunInstancia!H8=0,"-",IF(OrdenesSegunInstancia!$T8=0,"-",(OrdenesSegunInstancia!H8/OrdenesSegunInstancia!$T8)))</f>
        <v>0.34</v>
      </c>
      <c r="L9" s="59">
        <f>IF(OrdenesSegunInstancia!L8=0,"-",IF(OrdenesSegunInstancia!$T8=0,"-",(OrdenesSegunInstancia!L8/OrdenesSegunInstancia!$T8)))</f>
        <v>0.02</v>
      </c>
      <c r="M9" s="59" t="str">
        <f>IF(OrdenesSegunInstancia!P8=0,"-",IF(OrdenesSegunInstancia!$T8=0,"-",(OrdenesSegunInstancia!P8/OrdenesSegunInstancia!$T8)))</f>
        <v>-</v>
      </c>
    </row>
    <row r="10" spans="1:13" ht="19.5" customHeight="1" thickBot="1">
      <c r="A10" s="35" t="s">
        <v>24</v>
      </c>
      <c r="B10" s="59">
        <f>IF(OrdenesSegunInstancia!B9=0,"-",IF(OrdenesSegunInstancia!R9=0,"-",(OrdenesSegunInstancia!B9/OrdenesSegunInstancia!R9)))</f>
        <v>0.6111111111111112</v>
      </c>
      <c r="C10" s="59">
        <f>IF(OrdenesSegunInstancia!F9=0,"-",IF(OrdenesSegunInstancia!R9=0,"-",(OrdenesSegunInstancia!F9/OrdenesSegunInstancia!R9)))</f>
        <v>0.05555555555555555</v>
      </c>
      <c r="D10" s="59">
        <f>IF(OrdenesSegunInstancia!J9=0,"-",IF(OrdenesSegunInstancia!R9=0,"-",(OrdenesSegunInstancia!J9/OrdenesSegunInstancia!R9)))</f>
        <v>0.3333333333333333</v>
      </c>
      <c r="E10" s="59" t="str">
        <f>IF(OrdenesSegunInstancia!N9=0,"-",IF(OrdenesSegunInstancia!R9=0,"-",(OrdenesSegunInstancia!N9/OrdenesSegunInstancia!R9)))</f>
        <v>-</v>
      </c>
      <c r="F10" s="59">
        <f>IF(OrdenesSegunInstancia!C9=0,"-",IF(OrdenesSegunInstancia!S9=0,"-",(OrdenesSegunInstancia!C9/OrdenesSegunInstancia!S9)))</f>
        <v>0.5333333333333333</v>
      </c>
      <c r="G10" s="59">
        <f>IF(OrdenesSegunInstancia!G9=0,"-",IF(OrdenesSegunInstancia!S9=0,"-",(OrdenesSegunInstancia!G9/OrdenesSegunInstancia!S9)))</f>
        <v>0.06666666666666667</v>
      </c>
      <c r="H10" s="59">
        <f>IF(OrdenesSegunInstancia!K9=0,"-",IF(OrdenesSegunInstancia!S9=0,"-",(OrdenesSegunInstancia!K9/OrdenesSegunInstancia!S9)))</f>
        <v>0.4</v>
      </c>
      <c r="I10" s="59" t="str">
        <f>IF(OrdenesSegunInstancia!O9=0,"-",IF(OrdenesSegunInstancia!S9=0,"-",(OrdenesSegunInstancia!O9/OrdenesSegunInstancia!S9)))</f>
        <v>-</v>
      </c>
      <c r="J10" s="59">
        <f>IF(OrdenesSegunInstancia!D9=0,"-",IF(OrdenesSegunInstancia!T9=0,"-",(OrdenesSegunInstancia!D9/OrdenesSegunInstancia!T9)))</f>
        <v>1</v>
      </c>
      <c r="K10" s="59" t="str">
        <f>IF(OrdenesSegunInstancia!H9=0,"-",IF(OrdenesSegunInstancia!$T9=0,"-",(OrdenesSegunInstancia!H9/OrdenesSegunInstancia!$T9)))</f>
        <v>-</v>
      </c>
      <c r="L10" s="59" t="str">
        <f>IF(OrdenesSegunInstancia!L9=0,"-",IF(OrdenesSegunInstancia!$T9=0,"-",(OrdenesSegunInstancia!L9/OrdenesSegunInstancia!$T9)))</f>
        <v>-</v>
      </c>
      <c r="M10" s="59" t="str">
        <f>IF(OrdenesSegunInstancia!P9=0,"-",IF(OrdenesSegunInstancia!$T9=0,"-",(OrdenesSegunInstancia!P9/OrdenesSegunInstancia!$T9)))</f>
        <v>-</v>
      </c>
    </row>
    <row r="11" spans="1:13" ht="19.5" customHeight="1" thickBot="1">
      <c r="A11" s="35" t="s">
        <v>25</v>
      </c>
      <c r="B11" s="59">
        <f>IF(OrdenesSegunInstancia!B10=0,"-",IF(OrdenesSegunInstancia!R10=0,"-",(OrdenesSegunInstancia!B10/OrdenesSegunInstancia!R10)))</f>
        <v>0.8850574712643678</v>
      </c>
      <c r="C11" s="59">
        <f>IF(OrdenesSegunInstancia!F10=0,"-",IF(OrdenesSegunInstancia!R10=0,"-",(OrdenesSegunInstancia!F10/OrdenesSegunInstancia!R10)))</f>
        <v>0.11494252873563218</v>
      </c>
      <c r="D11" s="59" t="str">
        <f>IF(OrdenesSegunInstancia!J10=0,"-",IF(OrdenesSegunInstancia!R10=0,"-",(OrdenesSegunInstancia!J10/OrdenesSegunInstancia!R10)))</f>
        <v>-</v>
      </c>
      <c r="E11" s="59" t="str">
        <f>IF(OrdenesSegunInstancia!N10=0,"-",IF(OrdenesSegunInstancia!R10=0,"-",(OrdenesSegunInstancia!N10/OrdenesSegunInstancia!R10)))</f>
        <v>-</v>
      </c>
      <c r="F11" s="59">
        <f>IF(OrdenesSegunInstancia!C10=0,"-",IF(OrdenesSegunInstancia!S10=0,"-",(OrdenesSegunInstancia!C10/OrdenesSegunInstancia!S10)))</f>
        <v>0.9032258064516129</v>
      </c>
      <c r="G11" s="59">
        <f>IF(OrdenesSegunInstancia!G10=0,"-",IF(OrdenesSegunInstancia!S10=0,"-",(OrdenesSegunInstancia!G10/OrdenesSegunInstancia!S10)))</f>
        <v>0.0967741935483871</v>
      </c>
      <c r="H11" s="59" t="str">
        <f>IF(OrdenesSegunInstancia!K10=0,"-",IF(OrdenesSegunInstancia!S10=0,"-",(OrdenesSegunInstancia!K10/OrdenesSegunInstancia!S10)))</f>
        <v>-</v>
      </c>
      <c r="I11" s="59" t="str">
        <f>IF(OrdenesSegunInstancia!O10=0,"-",IF(OrdenesSegunInstancia!S10=0,"-",(OrdenesSegunInstancia!O10/OrdenesSegunInstancia!S10)))</f>
        <v>-</v>
      </c>
      <c r="J11" s="59">
        <f>IF(OrdenesSegunInstancia!D10=0,"-",IF(OrdenesSegunInstancia!T10=0,"-",(OrdenesSegunInstancia!D10/OrdenesSegunInstancia!T10)))</f>
        <v>0.84</v>
      </c>
      <c r="K11" s="59">
        <f>IF(OrdenesSegunInstancia!H10=0,"-",IF(OrdenesSegunInstancia!$T10=0,"-",(OrdenesSegunInstancia!H10/OrdenesSegunInstancia!$T10)))</f>
        <v>0.16</v>
      </c>
      <c r="L11" s="59" t="str">
        <f>IF(OrdenesSegunInstancia!L10=0,"-",IF(OrdenesSegunInstancia!$T10=0,"-",(OrdenesSegunInstancia!L10/OrdenesSegunInstancia!$T10)))</f>
        <v>-</v>
      </c>
      <c r="M11" s="59" t="str">
        <f>IF(OrdenesSegunInstancia!P10=0,"-",IF(OrdenesSegunInstancia!$T10=0,"-",(OrdenesSegunInstancia!P10/OrdenesSegunInstancia!$T10)))</f>
        <v>-</v>
      </c>
    </row>
    <row r="12" spans="1:13" ht="19.5" customHeight="1" thickBot="1">
      <c r="A12" s="35" t="s">
        <v>26</v>
      </c>
      <c r="B12" s="59">
        <f>IF(OrdenesSegunInstancia!B11=0,"-",IF(OrdenesSegunInstancia!R11=0,"-",(OrdenesSegunInstancia!B11/OrdenesSegunInstancia!R11)))</f>
        <v>0.9126984126984127</v>
      </c>
      <c r="C12" s="59">
        <f>IF(OrdenesSegunInstancia!F11=0,"-",IF(OrdenesSegunInstancia!R11=0,"-",(OrdenesSegunInstancia!F11/OrdenesSegunInstancia!R11)))</f>
        <v>0.05555555555555555</v>
      </c>
      <c r="D12" s="59">
        <f>IF(OrdenesSegunInstancia!J11=0,"-",IF(OrdenesSegunInstancia!R11=0,"-",(OrdenesSegunInstancia!J11/OrdenesSegunInstancia!R11)))</f>
        <v>0.031746031746031744</v>
      </c>
      <c r="E12" s="59" t="str">
        <f>IF(OrdenesSegunInstancia!N11=0,"-",IF(OrdenesSegunInstancia!R11=0,"-",(OrdenesSegunInstancia!N11/OrdenesSegunInstancia!R11)))</f>
        <v>-</v>
      </c>
      <c r="F12" s="59">
        <f>IF(OrdenesSegunInstancia!C11=0,"-",IF(OrdenesSegunInstancia!S11=0,"-",(OrdenesSegunInstancia!C11/OrdenesSegunInstancia!S11)))</f>
        <v>0.8918918918918919</v>
      </c>
      <c r="G12" s="59">
        <f>IF(OrdenesSegunInstancia!G11=0,"-",IF(OrdenesSegunInstancia!S11=0,"-",(OrdenesSegunInstancia!G11/OrdenesSegunInstancia!S11)))</f>
        <v>0.06756756756756757</v>
      </c>
      <c r="H12" s="59">
        <f>IF(OrdenesSegunInstancia!K11=0,"-",IF(OrdenesSegunInstancia!S11=0,"-",(OrdenesSegunInstancia!K11/OrdenesSegunInstancia!S11)))</f>
        <v>0.04054054054054054</v>
      </c>
      <c r="I12" s="59" t="str">
        <f>IF(OrdenesSegunInstancia!O11=0,"-",IF(OrdenesSegunInstancia!S11=0,"-",(OrdenesSegunInstancia!O11/OrdenesSegunInstancia!S11)))</f>
        <v>-</v>
      </c>
      <c r="J12" s="59">
        <f>IF(OrdenesSegunInstancia!D11=0,"-",IF(OrdenesSegunInstancia!T11=0,"-",(OrdenesSegunInstancia!D11/OrdenesSegunInstancia!T11)))</f>
        <v>0.9411764705882353</v>
      </c>
      <c r="K12" s="59">
        <f>IF(OrdenesSegunInstancia!H11=0,"-",IF(OrdenesSegunInstancia!$T11=0,"-",(OrdenesSegunInstancia!H11/OrdenesSegunInstancia!$T11)))</f>
        <v>0.0392156862745098</v>
      </c>
      <c r="L12" s="59">
        <f>IF(OrdenesSegunInstancia!L11=0,"-",IF(OrdenesSegunInstancia!$T11=0,"-",(OrdenesSegunInstancia!L11/OrdenesSegunInstancia!$T11)))</f>
        <v>0.0196078431372549</v>
      </c>
      <c r="M12" s="59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5" t="s">
        <v>27</v>
      </c>
      <c r="B13" s="59">
        <f>IF(OrdenesSegunInstancia!B12=0,"-",IF(OrdenesSegunInstancia!R12=0,"-",(OrdenesSegunInstancia!B12/OrdenesSegunInstancia!R12)))</f>
        <v>0.616822429906542</v>
      </c>
      <c r="C13" s="59">
        <f>IF(OrdenesSegunInstancia!F12=0,"-",IF(OrdenesSegunInstancia!R12=0,"-",(OrdenesSegunInstancia!F12/OrdenesSegunInstancia!R12)))</f>
        <v>0.16822429906542055</v>
      </c>
      <c r="D13" s="59">
        <f>IF(OrdenesSegunInstancia!J12=0,"-",IF(OrdenesSegunInstancia!R12=0,"-",(OrdenesSegunInstancia!J12/OrdenesSegunInstancia!R12)))</f>
        <v>0.21495327102803738</v>
      </c>
      <c r="E13" s="59" t="str">
        <f>IF(OrdenesSegunInstancia!N12=0,"-",IF(OrdenesSegunInstancia!R12=0,"-",(OrdenesSegunInstancia!N12/OrdenesSegunInstancia!R12)))</f>
        <v>-</v>
      </c>
      <c r="F13" s="59">
        <f>IF(OrdenesSegunInstancia!C12=0,"-",IF(OrdenesSegunInstancia!S12=0,"-",(OrdenesSegunInstancia!C12/OrdenesSegunInstancia!S12)))</f>
        <v>0.631578947368421</v>
      </c>
      <c r="G13" s="59">
        <f>IF(OrdenesSegunInstancia!G12=0,"-",IF(OrdenesSegunInstancia!S12=0,"-",(OrdenesSegunInstancia!G12/OrdenesSegunInstancia!S12)))</f>
        <v>0.1368421052631579</v>
      </c>
      <c r="H13" s="59">
        <f>IF(OrdenesSegunInstancia!K12=0,"-",IF(OrdenesSegunInstancia!S12=0,"-",(OrdenesSegunInstancia!K12/OrdenesSegunInstancia!S12)))</f>
        <v>0.23157894736842105</v>
      </c>
      <c r="I13" s="59" t="str">
        <f>IF(OrdenesSegunInstancia!O12=0,"-",IF(OrdenesSegunInstancia!S12=0,"-",(OrdenesSegunInstancia!O12/OrdenesSegunInstancia!S12)))</f>
        <v>-</v>
      </c>
      <c r="J13" s="59">
        <f>IF(OrdenesSegunInstancia!D12=0,"-",IF(OrdenesSegunInstancia!T12=0,"-",(OrdenesSegunInstancia!D12/OrdenesSegunInstancia!T12)))</f>
        <v>0.5</v>
      </c>
      <c r="K13" s="59">
        <f>IF(OrdenesSegunInstancia!H12=0,"-",IF(OrdenesSegunInstancia!$T12=0,"-",(OrdenesSegunInstancia!H12/OrdenesSegunInstancia!$T12)))</f>
        <v>0.4166666666666667</v>
      </c>
      <c r="L13" s="59">
        <f>IF(OrdenesSegunInstancia!L12=0,"-",IF(OrdenesSegunInstancia!$T12=0,"-",(OrdenesSegunInstancia!L12/OrdenesSegunInstancia!$T12)))</f>
        <v>0.08333333333333333</v>
      </c>
      <c r="M13" s="59" t="str">
        <f>IF(OrdenesSegunInstancia!P12=0,"-",IF(OrdenesSegunInstancia!$T12=0,"-",(OrdenesSegunInstancia!P12/OrdenesSegunInstancia!$T12)))</f>
        <v>-</v>
      </c>
    </row>
    <row r="14" spans="1:13" ht="19.5" customHeight="1" thickBot="1">
      <c r="A14" s="35" t="s">
        <v>28</v>
      </c>
      <c r="B14" s="59">
        <f>IF(OrdenesSegunInstancia!B13=0,"-",IF(OrdenesSegunInstancia!R13=0,"-",(OrdenesSegunInstancia!B13/OrdenesSegunInstancia!R13)))</f>
        <v>0.6666666666666666</v>
      </c>
      <c r="C14" s="59">
        <f>IF(OrdenesSegunInstancia!F13=0,"-",IF(OrdenesSegunInstancia!R13=0,"-",(OrdenesSegunInstancia!F13/OrdenesSegunInstancia!R13)))</f>
        <v>0.3333333333333333</v>
      </c>
      <c r="D14" s="59" t="str">
        <f>IF(OrdenesSegunInstancia!J13=0,"-",IF(OrdenesSegunInstancia!R13=0,"-",(OrdenesSegunInstancia!J13/OrdenesSegunInstancia!R13)))</f>
        <v>-</v>
      </c>
      <c r="E14" s="59" t="str">
        <f>IF(OrdenesSegunInstancia!N13=0,"-",IF(OrdenesSegunInstancia!R13=0,"-",(OrdenesSegunInstancia!N13/OrdenesSegunInstancia!R13)))</f>
        <v>-</v>
      </c>
      <c r="F14" s="59">
        <f>IF(OrdenesSegunInstancia!C13=0,"-",IF(OrdenesSegunInstancia!S13=0,"-",(OrdenesSegunInstancia!C13/OrdenesSegunInstancia!S13)))</f>
        <v>0.6666666666666666</v>
      </c>
      <c r="G14" s="59">
        <f>IF(OrdenesSegunInstancia!G13=0,"-",IF(OrdenesSegunInstancia!S13=0,"-",(OrdenesSegunInstancia!G13/OrdenesSegunInstancia!S13)))</f>
        <v>0.3333333333333333</v>
      </c>
      <c r="H14" s="59" t="str">
        <f>IF(OrdenesSegunInstancia!K13=0,"-",IF(OrdenesSegunInstancia!S13=0,"-",(OrdenesSegunInstancia!K13/OrdenesSegunInstancia!S13)))</f>
        <v>-</v>
      </c>
      <c r="I14" s="59" t="str">
        <f>IF(OrdenesSegunInstancia!O13=0,"-",IF(OrdenesSegunInstancia!S13=0,"-",(OrdenesSegunInstancia!O13/OrdenesSegunInstancia!S13)))</f>
        <v>-</v>
      </c>
      <c r="J14" s="59" t="str">
        <f>IF(OrdenesSegunInstancia!D13=0,"-",IF(OrdenesSegunInstancia!T13=0,"-",(OrdenesSegunInstancia!D13/OrdenesSegunInstancia!T13)))</f>
        <v>-</v>
      </c>
      <c r="K14" s="59" t="str">
        <f>IF(OrdenesSegunInstancia!H13=0,"-",IF(OrdenesSegunInstancia!$T13=0,"-",(OrdenesSegunInstancia!H13/OrdenesSegunInstancia!$T13)))</f>
        <v>-</v>
      </c>
      <c r="L14" s="59" t="str">
        <f>IF(OrdenesSegunInstancia!L13=0,"-",IF(OrdenesSegunInstancia!$T13=0,"-",(OrdenesSegunInstancia!L13/OrdenesSegunInstancia!$T13)))</f>
        <v>-</v>
      </c>
      <c r="M14" s="59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5" t="s">
        <v>29</v>
      </c>
      <c r="B15" s="59">
        <f>IF(OrdenesSegunInstancia!B14=0,"-",IF(OrdenesSegunInstancia!R14=0,"-",(OrdenesSegunInstancia!B14/OrdenesSegunInstancia!R14)))</f>
        <v>0.8032786885245902</v>
      </c>
      <c r="C15" s="59">
        <f>IF(OrdenesSegunInstancia!F14=0,"-",IF(OrdenesSegunInstancia!R14=0,"-",(OrdenesSegunInstancia!F14/OrdenesSegunInstancia!R14)))</f>
        <v>0.11475409836065574</v>
      </c>
      <c r="D15" s="59">
        <f>IF(OrdenesSegunInstancia!J14=0,"-",IF(OrdenesSegunInstancia!R14=0,"-",(OrdenesSegunInstancia!J14/OrdenesSegunInstancia!R14)))</f>
        <v>0.05737704918032787</v>
      </c>
      <c r="E15" s="59">
        <f>IF(OrdenesSegunInstancia!N14=0,"-",IF(OrdenesSegunInstancia!R14=0,"-",(OrdenesSegunInstancia!N14/OrdenesSegunInstancia!R14)))</f>
        <v>0.02459016393442623</v>
      </c>
      <c r="F15" s="59">
        <f>IF(OrdenesSegunInstancia!C14=0,"-",IF(OrdenesSegunInstancia!S14=0,"-",(OrdenesSegunInstancia!C14/OrdenesSegunInstancia!S14)))</f>
        <v>0.7708333333333334</v>
      </c>
      <c r="G15" s="59">
        <f>IF(OrdenesSegunInstancia!G14=0,"-",IF(OrdenesSegunInstancia!S14=0,"-",(OrdenesSegunInstancia!G14/OrdenesSegunInstancia!S14)))</f>
        <v>0.125</v>
      </c>
      <c r="H15" s="59">
        <f>IF(OrdenesSegunInstancia!K14=0,"-",IF(OrdenesSegunInstancia!S14=0,"-",(OrdenesSegunInstancia!K14/OrdenesSegunInstancia!S14)))</f>
        <v>0.07291666666666667</v>
      </c>
      <c r="I15" s="59">
        <f>IF(OrdenesSegunInstancia!O14=0,"-",IF(OrdenesSegunInstancia!S14=0,"-",(OrdenesSegunInstancia!O14/OrdenesSegunInstancia!S14)))</f>
        <v>0.03125</v>
      </c>
      <c r="J15" s="59">
        <f>IF(OrdenesSegunInstancia!D14=0,"-",IF(OrdenesSegunInstancia!T14=0,"-",(OrdenesSegunInstancia!D14/OrdenesSegunInstancia!T14)))</f>
        <v>0.9230769230769231</v>
      </c>
      <c r="K15" s="59">
        <f>IF(OrdenesSegunInstancia!H14=0,"-",IF(OrdenesSegunInstancia!$T14=0,"-",(OrdenesSegunInstancia!H14/OrdenesSegunInstancia!$T14)))</f>
        <v>0.07692307692307693</v>
      </c>
      <c r="L15" s="59" t="str">
        <f>IF(OrdenesSegunInstancia!L14=0,"-",IF(OrdenesSegunInstancia!$T14=0,"-",(OrdenesSegunInstancia!L14/OrdenesSegunInstancia!$T14)))</f>
        <v>-</v>
      </c>
      <c r="M15" s="59" t="str">
        <f>IF(OrdenesSegunInstancia!P14=0,"-",IF(OrdenesSegunInstancia!$T14=0,"-",(OrdenesSegunInstancia!P14/OrdenesSegunInstancia!$T14)))</f>
        <v>-</v>
      </c>
    </row>
    <row r="16" spans="1:13" ht="19.5" customHeight="1" thickBot="1">
      <c r="A16" s="35" t="s">
        <v>30</v>
      </c>
      <c r="B16" s="59">
        <f>IF(OrdenesSegunInstancia!B15=0,"-",IF(OrdenesSegunInstancia!R15=0,"-",(OrdenesSegunInstancia!B15/OrdenesSegunInstancia!R15)))</f>
        <v>0.6796875</v>
      </c>
      <c r="C16" s="59">
        <f>IF(OrdenesSegunInstancia!F15=0,"-",IF(OrdenesSegunInstancia!R15=0,"-",(OrdenesSegunInstancia!F15/OrdenesSegunInstancia!R15)))</f>
        <v>0.1796875</v>
      </c>
      <c r="D16" s="59">
        <f>IF(OrdenesSegunInstancia!J15=0,"-",IF(OrdenesSegunInstancia!R15=0,"-",(OrdenesSegunInstancia!J15/OrdenesSegunInstancia!R15)))</f>
        <v>0.09375</v>
      </c>
      <c r="E16" s="59">
        <f>IF(OrdenesSegunInstancia!N15=0,"-",IF(OrdenesSegunInstancia!R15=0,"-",(OrdenesSegunInstancia!N15/OrdenesSegunInstancia!R15)))</f>
        <v>0.046875</v>
      </c>
      <c r="F16" s="59">
        <f>IF(OrdenesSegunInstancia!C15=0,"-",IF(OrdenesSegunInstancia!S15=0,"-",(OrdenesSegunInstancia!C15/OrdenesSegunInstancia!S15)))</f>
        <v>0.6513761467889908</v>
      </c>
      <c r="G16" s="59">
        <f>IF(OrdenesSegunInstancia!G15=0,"-",IF(OrdenesSegunInstancia!S15=0,"-",(OrdenesSegunInstancia!G15/OrdenesSegunInstancia!S15)))</f>
        <v>0.2018348623853211</v>
      </c>
      <c r="H16" s="59">
        <f>IF(OrdenesSegunInstancia!K15=0,"-",IF(OrdenesSegunInstancia!S15=0,"-",(OrdenesSegunInstancia!K15/OrdenesSegunInstancia!S15)))</f>
        <v>0.11009174311926606</v>
      </c>
      <c r="I16" s="59">
        <f>IF(OrdenesSegunInstancia!O15=0,"-",IF(OrdenesSegunInstancia!S15=0,"-",(OrdenesSegunInstancia!O15/OrdenesSegunInstancia!S15)))</f>
        <v>0.03669724770642202</v>
      </c>
      <c r="J16" s="59">
        <f>IF(OrdenesSegunInstancia!D15=0,"-",IF(OrdenesSegunInstancia!T15=0,"-",(OrdenesSegunInstancia!D15/OrdenesSegunInstancia!T15)))</f>
        <v>0.8421052631578947</v>
      </c>
      <c r="K16" s="59">
        <f>IF(OrdenesSegunInstancia!H15=0,"-",IF(OrdenesSegunInstancia!$T15=0,"-",(OrdenesSegunInstancia!H15/OrdenesSegunInstancia!$T15)))</f>
        <v>0.05263157894736842</v>
      </c>
      <c r="L16" s="59" t="str">
        <f>IF(OrdenesSegunInstancia!L15=0,"-",IF(OrdenesSegunInstancia!$T15=0,"-",(OrdenesSegunInstancia!L15/OrdenesSegunInstancia!$T15)))</f>
        <v>-</v>
      </c>
      <c r="M16" s="59">
        <f>IF(OrdenesSegunInstancia!P15=0,"-",IF(OrdenesSegunInstancia!$T15=0,"-",(OrdenesSegunInstancia!P15/OrdenesSegunInstancia!$T15)))</f>
        <v>0.10526315789473684</v>
      </c>
    </row>
    <row r="17" spans="1:13" ht="19.5" customHeight="1" thickBot="1">
      <c r="A17" s="35" t="s">
        <v>31</v>
      </c>
      <c r="B17" s="59">
        <f>IF(OrdenesSegunInstancia!B16=0,"-",IF(OrdenesSegunInstancia!R16=0,"-",(OrdenesSegunInstancia!B16/OrdenesSegunInstancia!R16)))</f>
        <v>0.823327615780446</v>
      </c>
      <c r="C17" s="59">
        <f>IF(OrdenesSegunInstancia!F16=0,"-",IF(OrdenesSegunInstancia!R16=0,"-",(OrdenesSegunInstancia!F16/OrdenesSegunInstancia!R16)))</f>
        <v>0.13550600343053174</v>
      </c>
      <c r="D17" s="59">
        <f>IF(OrdenesSegunInstancia!J16=0,"-",IF(OrdenesSegunInstancia!R16=0,"-",(OrdenesSegunInstancia!J16/OrdenesSegunInstancia!R16)))</f>
        <v>0.036020583190394515</v>
      </c>
      <c r="E17" s="59">
        <f>IF(OrdenesSegunInstancia!N16=0,"-",IF(OrdenesSegunInstancia!R16=0,"-",(OrdenesSegunInstancia!N16/OrdenesSegunInstancia!R16)))</f>
        <v>0.005145797598627788</v>
      </c>
      <c r="F17" s="59">
        <f>IF(OrdenesSegunInstancia!C16=0,"-",IF(OrdenesSegunInstancia!S16=0,"-",(OrdenesSegunInstancia!C16/OrdenesSegunInstancia!S16)))</f>
        <v>0.7758620689655172</v>
      </c>
      <c r="G17" s="59">
        <f>IF(OrdenesSegunInstancia!G16=0,"-",IF(OrdenesSegunInstancia!S16=0,"-",(OrdenesSegunInstancia!G16/OrdenesSegunInstancia!S16)))</f>
        <v>0.15517241379310345</v>
      </c>
      <c r="H17" s="59">
        <f>IF(OrdenesSegunInstancia!K16=0,"-",IF(OrdenesSegunInstancia!S16=0,"-",(OrdenesSegunInstancia!K16/OrdenesSegunInstancia!S16)))</f>
        <v>0.0603448275862069</v>
      </c>
      <c r="I17" s="59">
        <f>IF(OrdenesSegunInstancia!O16=0,"-",IF(OrdenesSegunInstancia!S16=0,"-",(OrdenesSegunInstancia!O16/OrdenesSegunInstancia!S16)))</f>
        <v>0.008620689655172414</v>
      </c>
      <c r="J17" s="59">
        <f>IF(OrdenesSegunInstancia!D16=0,"-",IF(OrdenesSegunInstancia!T16=0,"-",(OrdenesSegunInstancia!D16/OrdenesSegunInstancia!T16)))</f>
        <v>0.8936170212765957</v>
      </c>
      <c r="K17" s="59">
        <f>IF(OrdenesSegunInstancia!H16=0,"-",IF(OrdenesSegunInstancia!$T16=0,"-",(OrdenesSegunInstancia!H16/OrdenesSegunInstancia!$T16)))</f>
        <v>0.10638297872340426</v>
      </c>
      <c r="L17" s="59" t="str">
        <f>IF(OrdenesSegunInstancia!L16=0,"-",IF(OrdenesSegunInstancia!$T16=0,"-",(OrdenesSegunInstancia!L16/OrdenesSegunInstancia!$T16)))</f>
        <v>-</v>
      </c>
      <c r="M17" s="59" t="str">
        <f>IF(OrdenesSegunInstancia!P16=0,"-",IF(OrdenesSegunInstancia!$T16=0,"-",(OrdenesSegunInstancia!P16/OrdenesSegunInstancia!$T16)))</f>
        <v>-</v>
      </c>
    </row>
    <row r="18" spans="1:13" ht="19.5" customHeight="1" thickBot="1">
      <c r="A18" s="35" t="s">
        <v>32</v>
      </c>
      <c r="B18" s="59">
        <f>IF(OrdenesSegunInstancia!B17=0,"-",IF(OrdenesSegunInstancia!R17=0,"-",(OrdenesSegunInstancia!B17/OrdenesSegunInstancia!R17)))</f>
        <v>0.8726790450928382</v>
      </c>
      <c r="C18" s="59">
        <f>IF(OrdenesSegunInstancia!F17=0,"-",IF(OrdenesSegunInstancia!R17=0,"-",(OrdenesSegunInstancia!F17/OrdenesSegunInstancia!R17)))</f>
        <v>0.06631299734748011</v>
      </c>
      <c r="D18" s="59">
        <f>IF(OrdenesSegunInstancia!J17=0,"-",IF(OrdenesSegunInstancia!R17=0,"-",(OrdenesSegunInstancia!J17/OrdenesSegunInstancia!R17)))</f>
        <v>0.04509283819628647</v>
      </c>
      <c r="E18" s="59">
        <f>IF(OrdenesSegunInstancia!N17=0,"-",IF(OrdenesSegunInstancia!R17=0,"-",(OrdenesSegunInstancia!N17/OrdenesSegunInstancia!R17)))</f>
        <v>0.015915119363395226</v>
      </c>
      <c r="F18" s="59">
        <f>IF(OrdenesSegunInstancia!C17=0,"-",IF(OrdenesSegunInstancia!S17=0,"-",(OrdenesSegunInstancia!C17/OrdenesSegunInstancia!S17)))</f>
        <v>0.8810289389067524</v>
      </c>
      <c r="G18" s="59">
        <f>IF(OrdenesSegunInstancia!G17=0,"-",IF(OrdenesSegunInstancia!S17=0,"-",(OrdenesSegunInstancia!G17/OrdenesSegunInstancia!S17)))</f>
        <v>0.05787781350482315</v>
      </c>
      <c r="H18" s="59">
        <f>IF(OrdenesSegunInstancia!K17=0,"-",IF(OrdenesSegunInstancia!S17=0,"-",(OrdenesSegunInstancia!K17/OrdenesSegunInstancia!S17)))</f>
        <v>0.04180064308681672</v>
      </c>
      <c r="I18" s="59">
        <f>IF(OrdenesSegunInstancia!O17=0,"-",IF(OrdenesSegunInstancia!S17=0,"-",(OrdenesSegunInstancia!O17/OrdenesSegunInstancia!S17)))</f>
        <v>0.01929260450160772</v>
      </c>
      <c r="J18" s="59">
        <f>IF(OrdenesSegunInstancia!D17=0,"-",IF(OrdenesSegunInstancia!T17=0,"-",(OrdenesSegunInstancia!D17/OrdenesSegunInstancia!T17)))</f>
        <v>0.8333333333333334</v>
      </c>
      <c r="K18" s="59">
        <f>IF(OrdenesSegunInstancia!H17=0,"-",IF(OrdenesSegunInstancia!$T17=0,"-",(OrdenesSegunInstancia!H17/OrdenesSegunInstancia!$T17)))</f>
        <v>0.10606060606060606</v>
      </c>
      <c r="L18" s="59">
        <f>IF(OrdenesSegunInstancia!L17=0,"-",IF(OrdenesSegunInstancia!$T17=0,"-",(OrdenesSegunInstancia!L17/OrdenesSegunInstancia!$T17)))</f>
        <v>0.06060606060606061</v>
      </c>
      <c r="M18" s="59" t="str">
        <f>IF(OrdenesSegunInstancia!P17=0,"-",IF(OrdenesSegunInstancia!$T17=0,"-",(OrdenesSegunInstancia!P17/OrdenesSegunInstancia!$T17)))</f>
        <v>-</v>
      </c>
    </row>
    <row r="19" spans="1:13" ht="19.5" customHeight="1" thickBot="1">
      <c r="A19" s="35" t="s">
        <v>33</v>
      </c>
      <c r="B19" s="59">
        <f>IF(OrdenesSegunInstancia!B18=0,"-",IF(OrdenesSegunInstancia!R18=0,"-",(OrdenesSegunInstancia!B18/OrdenesSegunInstancia!R18)))</f>
        <v>0.7575757575757576</v>
      </c>
      <c r="C19" s="59">
        <f>IF(OrdenesSegunInstancia!F18=0,"-",IF(OrdenesSegunInstancia!R18=0,"-",(OrdenesSegunInstancia!F18/OrdenesSegunInstancia!R18)))</f>
        <v>0.13636363636363635</v>
      </c>
      <c r="D19" s="59">
        <f>IF(OrdenesSegunInstancia!J18=0,"-",IF(OrdenesSegunInstancia!R18=0,"-",(OrdenesSegunInstancia!J18/OrdenesSegunInstancia!R18)))</f>
        <v>0.06060606060606061</v>
      </c>
      <c r="E19" s="59">
        <f>IF(OrdenesSegunInstancia!N18=0,"-",IF(OrdenesSegunInstancia!R18=0,"-",(OrdenesSegunInstancia!N18/OrdenesSegunInstancia!R18)))</f>
        <v>0.045454545454545456</v>
      </c>
      <c r="F19" s="59">
        <f>IF(OrdenesSegunInstancia!C18=0,"-",IF(OrdenesSegunInstancia!S18=0,"-",(OrdenesSegunInstancia!C18/OrdenesSegunInstancia!S18)))</f>
        <v>0.7454545454545455</v>
      </c>
      <c r="G19" s="59">
        <f>IF(OrdenesSegunInstancia!G18=0,"-",IF(OrdenesSegunInstancia!S18=0,"-",(OrdenesSegunInstancia!G18/OrdenesSegunInstancia!S18)))</f>
        <v>0.14545454545454545</v>
      </c>
      <c r="H19" s="59">
        <f>IF(OrdenesSegunInstancia!K18=0,"-",IF(OrdenesSegunInstancia!S18=0,"-",(OrdenesSegunInstancia!K18/OrdenesSegunInstancia!S18)))</f>
        <v>0.05454545454545454</v>
      </c>
      <c r="I19" s="59">
        <f>IF(OrdenesSegunInstancia!O18=0,"-",IF(OrdenesSegunInstancia!S18=0,"-",(OrdenesSegunInstancia!O18/OrdenesSegunInstancia!S18)))</f>
        <v>0.05454545454545454</v>
      </c>
      <c r="J19" s="59">
        <f>IF(OrdenesSegunInstancia!D18=0,"-",IF(OrdenesSegunInstancia!T18=0,"-",(OrdenesSegunInstancia!D18/OrdenesSegunInstancia!T18)))</f>
        <v>0.8181818181818182</v>
      </c>
      <c r="K19" s="59">
        <f>IF(OrdenesSegunInstancia!H18=0,"-",IF(OrdenesSegunInstancia!$T18=0,"-",(OrdenesSegunInstancia!H18/OrdenesSegunInstancia!$T18)))</f>
        <v>0.09090909090909091</v>
      </c>
      <c r="L19" s="59">
        <f>IF(OrdenesSegunInstancia!L18=0,"-",IF(OrdenesSegunInstancia!$T18=0,"-",(OrdenesSegunInstancia!L18/OrdenesSegunInstancia!$T18)))</f>
        <v>0.09090909090909091</v>
      </c>
      <c r="M19" s="59" t="str">
        <f>IF(OrdenesSegunInstancia!P18=0,"-",IF(OrdenesSegunInstancia!$T18=0,"-",(OrdenesSegunInstancia!P18/OrdenesSegunInstancia!$T18)))</f>
        <v>-</v>
      </c>
    </row>
    <row r="20" spans="1:13" ht="19.5" customHeight="1" thickBot="1">
      <c r="A20" s="35" t="s">
        <v>34</v>
      </c>
      <c r="B20" s="59">
        <f>IF(OrdenesSegunInstancia!B19=0,"-",IF(OrdenesSegunInstancia!R19=0,"-",(OrdenesSegunInstancia!B19/OrdenesSegunInstancia!R19)))</f>
        <v>0.776595744680851</v>
      </c>
      <c r="C20" s="59">
        <f>IF(OrdenesSegunInstancia!F19=0,"-",IF(OrdenesSegunInstancia!R19=0,"-",(OrdenesSegunInstancia!F19/OrdenesSegunInstancia!R19)))</f>
        <v>0.1595744680851064</v>
      </c>
      <c r="D20" s="59">
        <f>IF(OrdenesSegunInstancia!J19=0,"-",IF(OrdenesSegunInstancia!R19=0,"-",(OrdenesSegunInstancia!J19/OrdenesSegunInstancia!R19)))</f>
        <v>0.05319148936170213</v>
      </c>
      <c r="E20" s="59">
        <f>IF(OrdenesSegunInstancia!N19=0,"-",IF(OrdenesSegunInstancia!R19=0,"-",(OrdenesSegunInstancia!N19/OrdenesSegunInstancia!R19)))</f>
        <v>0.010638297872340425</v>
      </c>
      <c r="F20" s="59">
        <f>IF(OrdenesSegunInstancia!C19=0,"-",IF(OrdenesSegunInstancia!S19=0,"-",(OrdenesSegunInstancia!C19/OrdenesSegunInstancia!S19)))</f>
        <v>0.7777777777777778</v>
      </c>
      <c r="G20" s="59">
        <f>IF(OrdenesSegunInstancia!G19=0,"-",IF(OrdenesSegunInstancia!S19=0,"-",(OrdenesSegunInstancia!G19/OrdenesSegunInstancia!S19)))</f>
        <v>0.1527777777777778</v>
      </c>
      <c r="H20" s="59">
        <f>IF(OrdenesSegunInstancia!K19=0,"-",IF(OrdenesSegunInstancia!S19=0,"-",(OrdenesSegunInstancia!K19/OrdenesSegunInstancia!S19)))</f>
        <v>0.05555555555555555</v>
      </c>
      <c r="I20" s="59">
        <f>IF(OrdenesSegunInstancia!O19=0,"-",IF(OrdenesSegunInstancia!S19=0,"-",(OrdenesSegunInstancia!O19/OrdenesSegunInstancia!S19)))</f>
        <v>0.013888888888888888</v>
      </c>
      <c r="J20" s="59">
        <f>IF(OrdenesSegunInstancia!D19=0,"-",IF(OrdenesSegunInstancia!T19=0,"-",(OrdenesSegunInstancia!D19/OrdenesSegunInstancia!T19)))</f>
        <v>0.7727272727272727</v>
      </c>
      <c r="K20" s="59">
        <f>IF(OrdenesSegunInstancia!H19=0,"-",IF(OrdenesSegunInstancia!$T19=0,"-",(OrdenesSegunInstancia!H19/OrdenesSegunInstancia!$T19)))</f>
        <v>0.18181818181818182</v>
      </c>
      <c r="L20" s="59">
        <f>IF(OrdenesSegunInstancia!L19=0,"-",IF(OrdenesSegunInstancia!$T19=0,"-",(OrdenesSegunInstancia!L19/OrdenesSegunInstancia!$T19)))</f>
        <v>0.045454545454545456</v>
      </c>
      <c r="M20" s="59" t="str">
        <f>IF(OrdenesSegunInstancia!P19=0,"-",IF(OrdenesSegunInstancia!$T19=0,"-",(OrdenesSegunInstancia!P19/OrdenesSegunInstancia!$T19)))</f>
        <v>-</v>
      </c>
    </row>
    <row r="21" spans="1:13" ht="19.5" customHeight="1" thickBot="1">
      <c r="A21" s="35" t="s">
        <v>35</v>
      </c>
      <c r="B21" s="59">
        <f>IF(OrdenesSegunInstancia!B20=0,"-",IF(OrdenesSegunInstancia!R20=0,"-",(OrdenesSegunInstancia!B20/OrdenesSegunInstancia!R20)))</f>
        <v>0.6935817805383023</v>
      </c>
      <c r="C21" s="59">
        <f>IF(OrdenesSegunInstancia!F20=0,"-",IF(OrdenesSegunInstancia!R20=0,"-",(OrdenesSegunInstancia!F20/OrdenesSegunInstancia!R20)))</f>
        <v>0.23809523809523808</v>
      </c>
      <c r="D21" s="59">
        <f>IF(OrdenesSegunInstancia!J20=0,"-",IF(OrdenesSegunInstancia!R20=0,"-",(OrdenesSegunInstancia!J20/OrdenesSegunInstancia!R20)))</f>
        <v>0.06418219461697723</v>
      </c>
      <c r="E21" s="59">
        <f>IF(OrdenesSegunInstancia!N20=0,"-",IF(OrdenesSegunInstancia!R20=0,"-",(OrdenesSegunInstancia!N20/OrdenesSegunInstancia!R20)))</f>
        <v>0.004140786749482402</v>
      </c>
      <c r="F21" s="59">
        <f>IF(OrdenesSegunInstancia!C20=0,"-",IF(OrdenesSegunInstancia!S20=0,"-",(OrdenesSegunInstancia!C20/OrdenesSegunInstancia!S20)))</f>
        <v>0.6694915254237288</v>
      </c>
      <c r="G21" s="59">
        <f>IF(OrdenesSegunInstancia!G20=0,"-",IF(OrdenesSegunInstancia!S20=0,"-",(OrdenesSegunInstancia!G20/OrdenesSegunInstancia!S20)))</f>
        <v>0.19915254237288135</v>
      </c>
      <c r="H21" s="59">
        <f>IF(OrdenesSegunInstancia!K20=0,"-",IF(OrdenesSegunInstancia!S20=0,"-",(OrdenesSegunInstancia!K20/OrdenesSegunInstancia!S20)))</f>
        <v>0.1228813559322034</v>
      </c>
      <c r="I21" s="59">
        <f>IF(OrdenesSegunInstancia!O20=0,"-",IF(OrdenesSegunInstancia!S20=0,"-",(OrdenesSegunInstancia!O20/OrdenesSegunInstancia!S20)))</f>
        <v>0.00847457627118644</v>
      </c>
      <c r="J21" s="59">
        <f>IF(OrdenesSegunInstancia!D20=0,"-",IF(OrdenesSegunInstancia!T20=0,"-",(OrdenesSegunInstancia!D20/OrdenesSegunInstancia!T20)))</f>
        <v>0.7165991902834008</v>
      </c>
      <c r="K21" s="59">
        <f>IF(OrdenesSegunInstancia!H20=0,"-",IF(OrdenesSegunInstancia!$T20=0,"-",(OrdenesSegunInstancia!H20/OrdenesSegunInstancia!$T20)))</f>
        <v>0.27530364372469635</v>
      </c>
      <c r="L21" s="59">
        <f>IF(OrdenesSegunInstancia!L20=0,"-",IF(OrdenesSegunInstancia!$T20=0,"-",(OrdenesSegunInstancia!L20/OrdenesSegunInstancia!$T20)))</f>
        <v>0.008097165991902834</v>
      </c>
      <c r="M21" s="59" t="str">
        <f>IF(OrdenesSegunInstancia!P20=0,"-",IF(OrdenesSegunInstancia!$T20=0,"-",(OrdenesSegunInstancia!P20/OrdenesSegunInstancia!$T20)))</f>
        <v>-</v>
      </c>
    </row>
    <row r="22" spans="1:13" ht="19.5" customHeight="1" thickBot="1">
      <c r="A22" s="35" t="s">
        <v>36</v>
      </c>
      <c r="B22" s="59">
        <f>IF(OrdenesSegunInstancia!B21=0,"-",IF(OrdenesSegunInstancia!R21=0,"-",(OrdenesSegunInstancia!B21/OrdenesSegunInstancia!R21)))</f>
        <v>0.7448979591836735</v>
      </c>
      <c r="C22" s="59">
        <f>IF(OrdenesSegunInstancia!F21=0,"-",IF(OrdenesSegunInstancia!R21=0,"-",(OrdenesSegunInstancia!F21/OrdenesSegunInstancia!R21)))</f>
        <v>0.09183673469387756</v>
      </c>
      <c r="D22" s="59">
        <f>IF(OrdenesSegunInstancia!J21=0,"-",IF(OrdenesSegunInstancia!R21=0,"-",(OrdenesSegunInstancia!J21/OrdenesSegunInstancia!R21)))</f>
        <v>0.15306122448979592</v>
      </c>
      <c r="E22" s="59">
        <f>IF(OrdenesSegunInstancia!N21=0,"-",IF(OrdenesSegunInstancia!R21=0,"-",(OrdenesSegunInstancia!N21/OrdenesSegunInstancia!R21)))</f>
        <v>0.01020408163265306</v>
      </c>
      <c r="F22" s="59">
        <f>IF(OrdenesSegunInstancia!C21=0,"-",IF(OrdenesSegunInstancia!S21=0,"-",(OrdenesSegunInstancia!C21/OrdenesSegunInstancia!S21)))</f>
        <v>0.7448979591836735</v>
      </c>
      <c r="G22" s="59">
        <f>IF(OrdenesSegunInstancia!G21=0,"-",IF(OrdenesSegunInstancia!S21=0,"-",(OrdenesSegunInstancia!G21/OrdenesSegunInstancia!S21)))</f>
        <v>0.09183673469387756</v>
      </c>
      <c r="H22" s="59">
        <f>IF(OrdenesSegunInstancia!K21=0,"-",IF(OrdenesSegunInstancia!S21=0,"-",(OrdenesSegunInstancia!K21/OrdenesSegunInstancia!S21)))</f>
        <v>0.15306122448979592</v>
      </c>
      <c r="I22" s="59">
        <f>IF(OrdenesSegunInstancia!O21=0,"-",IF(OrdenesSegunInstancia!S21=0,"-",(OrdenesSegunInstancia!O21/OrdenesSegunInstancia!S21)))</f>
        <v>0.01020408163265306</v>
      </c>
      <c r="J22" s="59" t="str">
        <f>IF(OrdenesSegunInstancia!D21=0,"-",IF(OrdenesSegunInstancia!T21=0,"-",(OrdenesSegunInstancia!D21/OrdenesSegunInstancia!T21)))</f>
        <v>-</v>
      </c>
      <c r="K22" s="59" t="str">
        <f>IF(OrdenesSegunInstancia!H21=0,"-",IF(OrdenesSegunInstancia!$T21=0,"-",(OrdenesSegunInstancia!H21/OrdenesSegunInstancia!$T21)))</f>
        <v>-</v>
      </c>
      <c r="L22" s="59" t="str">
        <f>IF(OrdenesSegunInstancia!L21=0,"-",IF(OrdenesSegunInstancia!$T21=0,"-",(OrdenesSegunInstancia!L21/OrdenesSegunInstancia!$T21)))</f>
        <v>-</v>
      </c>
      <c r="M22" s="59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5" t="s">
        <v>37</v>
      </c>
      <c r="B23" s="59">
        <f>IF(OrdenesSegunInstancia!B22=0,"-",IF(OrdenesSegunInstancia!R22=0,"-",(OrdenesSegunInstancia!B22/OrdenesSegunInstancia!R22)))</f>
        <v>0.8409090909090909</v>
      </c>
      <c r="C23" s="59">
        <f>IF(OrdenesSegunInstancia!F22=0,"-",IF(OrdenesSegunInstancia!R22=0,"-",(OrdenesSegunInstancia!F22/OrdenesSegunInstancia!R22)))</f>
        <v>0.06818181818181818</v>
      </c>
      <c r="D23" s="59">
        <f>IF(OrdenesSegunInstancia!J22=0,"-",IF(OrdenesSegunInstancia!R22=0,"-",(OrdenesSegunInstancia!J22/OrdenesSegunInstancia!R22)))</f>
        <v>0.022727272727272728</v>
      </c>
      <c r="E23" s="59">
        <f>IF(OrdenesSegunInstancia!N22=0,"-",IF(OrdenesSegunInstancia!R22=0,"-",(OrdenesSegunInstancia!N22/OrdenesSegunInstancia!R22)))</f>
        <v>0.06818181818181818</v>
      </c>
      <c r="F23" s="59">
        <f>IF(OrdenesSegunInstancia!C22=0,"-",IF(OrdenesSegunInstancia!S22=0,"-",(OrdenesSegunInstancia!C22/OrdenesSegunInstancia!S22)))</f>
        <v>0.8064516129032258</v>
      </c>
      <c r="G23" s="59">
        <f>IF(OrdenesSegunInstancia!G22=0,"-",IF(OrdenesSegunInstancia!S22=0,"-",(OrdenesSegunInstancia!G22/OrdenesSegunInstancia!S22)))</f>
        <v>0.06451612903225806</v>
      </c>
      <c r="H23" s="59">
        <f>IF(OrdenesSegunInstancia!K22=0,"-",IF(OrdenesSegunInstancia!S22=0,"-",(OrdenesSegunInstancia!K22/OrdenesSegunInstancia!S22)))</f>
        <v>0.03225806451612903</v>
      </c>
      <c r="I23" s="59">
        <f>IF(OrdenesSegunInstancia!O22=0,"-",IF(OrdenesSegunInstancia!S22=0,"-",(OrdenesSegunInstancia!O22/OrdenesSegunInstancia!S22)))</f>
        <v>0.0967741935483871</v>
      </c>
      <c r="J23" s="59">
        <f>IF(OrdenesSegunInstancia!D22=0,"-",IF(OrdenesSegunInstancia!T22=0,"-",(OrdenesSegunInstancia!D22/OrdenesSegunInstancia!T22)))</f>
        <v>0.9230769230769231</v>
      </c>
      <c r="K23" s="59">
        <f>IF(OrdenesSegunInstancia!H22=0,"-",IF(OrdenesSegunInstancia!$T22=0,"-",(OrdenesSegunInstancia!H22/OrdenesSegunInstancia!$T22)))</f>
        <v>0.07692307692307693</v>
      </c>
      <c r="L23" s="59" t="str">
        <f>IF(OrdenesSegunInstancia!L22=0,"-",IF(OrdenesSegunInstancia!$T22=0,"-",(OrdenesSegunInstancia!L22/OrdenesSegunInstancia!$T22)))</f>
        <v>-</v>
      </c>
      <c r="M23" s="59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6" t="s">
        <v>38</v>
      </c>
      <c r="B24" s="59">
        <f>IF(OrdenesSegunInstancia!B23=0,"-",IF(OrdenesSegunInstancia!R23=0,"-",(OrdenesSegunInstancia!B23/OrdenesSegunInstancia!R23)))</f>
        <v>0.896640826873385</v>
      </c>
      <c r="C24" s="59">
        <f>IF(OrdenesSegunInstancia!F23=0,"-",IF(OrdenesSegunInstancia!R23=0,"-",(OrdenesSegunInstancia!F23/OrdenesSegunInstancia!R23)))</f>
        <v>0.08527131782945736</v>
      </c>
      <c r="D24" s="59">
        <f>IF(OrdenesSegunInstancia!J23=0,"-",IF(OrdenesSegunInstancia!R23=0,"-",(OrdenesSegunInstancia!J23/OrdenesSegunInstancia!R23)))</f>
        <v>0.01808785529715762</v>
      </c>
      <c r="E24" s="59" t="str">
        <f>IF(OrdenesSegunInstancia!N23=0,"-",IF(OrdenesSegunInstancia!R23=0,"-",(OrdenesSegunInstancia!N23/OrdenesSegunInstancia!R23)))</f>
        <v>-</v>
      </c>
      <c r="F24" s="59">
        <f>IF(OrdenesSegunInstancia!C23=0,"-",IF(OrdenesSegunInstancia!S23=0,"-",(OrdenesSegunInstancia!C23/OrdenesSegunInstancia!S23)))</f>
        <v>0.8894009216589862</v>
      </c>
      <c r="G24" s="59">
        <f>IF(OrdenesSegunInstancia!G23=0,"-",IF(OrdenesSegunInstancia!S23=0,"-",(OrdenesSegunInstancia!G23/OrdenesSegunInstancia!S23)))</f>
        <v>0.07834101382488479</v>
      </c>
      <c r="H24" s="59">
        <f>IF(OrdenesSegunInstancia!K23=0,"-",IF(OrdenesSegunInstancia!S23=0,"-",(OrdenesSegunInstancia!K23/OrdenesSegunInstancia!S23)))</f>
        <v>0.03225806451612903</v>
      </c>
      <c r="I24" s="59" t="str">
        <f>IF(OrdenesSegunInstancia!O23=0,"-",IF(OrdenesSegunInstancia!S23=0,"-",(OrdenesSegunInstancia!O23/OrdenesSegunInstancia!S23)))</f>
        <v>-</v>
      </c>
      <c r="J24" s="59">
        <f>IF(OrdenesSegunInstancia!D23=0,"-",IF(OrdenesSegunInstancia!T23=0,"-",(OrdenesSegunInstancia!D23/OrdenesSegunInstancia!T23)))</f>
        <v>0.9058823529411765</v>
      </c>
      <c r="K24" s="59">
        <f>IF(OrdenesSegunInstancia!H23=0,"-",IF(OrdenesSegunInstancia!$T23=0,"-",(OrdenesSegunInstancia!H23/OrdenesSegunInstancia!$T23)))</f>
        <v>0.09411764705882353</v>
      </c>
      <c r="L24" s="59" t="str">
        <f>IF(OrdenesSegunInstancia!L23=0,"-",IF(OrdenesSegunInstancia!$T23=0,"-",(OrdenesSegunInstancia!L23/OrdenesSegunInstancia!$T23)))</f>
        <v>-</v>
      </c>
      <c r="M24" s="59" t="str">
        <f>IF(OrdenesSegunInstancia!P23=0,"-",IF(OrdenesSegunInstancia!$T23=0,"-",(OrdenesSegunInstancia!P23/OrdenesSegunInstancia!$T23)))</f>
        <v>-</v>
      </c>
    </row>
    <row r="25" spans="1:13" ht="19.5" customHeight="1" thickBot="1">
      <c r="A25" s="37" t="s">
        <v>39</v>
      </c>
      <c r="B25" s="59">
        <f>IF(OrdenesSegunInstancia!B24=0,"-",IF(OrdenesSegunInstancia!R24=0,"-",(OrdenesSegunInstancia!B24/OrdenesSegunInstancia!R24)))</f>
        <v>0.64</v>
      </c>
      <c r="C25" s="59">
        <f>IF(OrdenesSegunInstancia!F24=0,"-",IF(OrdenesSegunInstancia!R24=0,"-",(OrdenesSegunInstancia!F24/OrdenesSegunInstancia!R24)))</f>
        <v>0.36</v>
      </c>
      <c r="D25" s="59" t="str">
        <f>IF(OrdenesSegunInstancia!J24=0,"-",IF(OrdenesSegunInstancia!R24=0,"-",(OrdenesSegunInstancia!J24/OrdenesSegunInstancia!R24)))</f>
        <v>-</v>
      </c>
      <c r="E25" s="59" t="str">
        <f>IF(OrdenesSegunInstancia!N24=0,"-",IF(OrdenesSegunInstancia!R24=0,"-",(OrdenesSegunInstancia!N24/OrdenesSegunInstancia!R24)))</f>
        <v>-</v>
      </c>
      <c r="F25" s="59">
        <f>IF(OrdenesSegunInstancia!C24=0,"-",IF(OrdenesSegunInstancia!S24=0,"-",(OrdenesSegunInstancia!C24/OrdenesSegunInstancia!S24)))</f>
        <v>0.5909090909090909</v>
      </c>
      <c r="G25" s="59">
        <f>IF(OrdenesSegunInstancia!G24=0,"-",IF(OrdenesSegunInstancia!S24=0,"-",(OrdenesSegunInstancia!G24/OrdenesSegunInstancia!S24)))</f>
        <v>0.4090909090909091</v>
      </c>
      <c r="H25" s="59" t="str">
        <f>IF(OrdenesSegunInstancia!K24=0,"-",IF(OrdenesSegunInstancia!S24=0,"-",(OrdenesSegunInstancia!K24/OrdenesSegunInstancia!S24)))</f>
        <v>-</v>
      </c>
      <c r="I25" s="59" t="str">
        <f>IF(OrdenesSegunInstancia!O24=0,"-",IF(OrdenesSegunInstancia!S24=0,"-",(OrdenesSegunInstancia!O24/OrdenesSegunInstancia!S24)))</f>
        <v>-</v>
      </c>
      <c r="J25" s="59">
        <f>IF(OrdenesSegunInstancia!D24=0,"-",IF(OrdenesSegunInstancia!T24=0,"-",(OrdenesSegunInstancia!D24/OrdenesSegunInstancia!T24)))</f>
        <v>1</v>
      </c>
      <c r="K25" s="59" t="str">
        <f>IF(OrdenesSegunInstancia!H24=0,"-",IF(OrdenesSegunInstancia!$T24=0,"-",(OrdenesSegunInstancia!H24/OrdenesSegunInstancia!$T24)))</f>
        <v>-</v>
      </c>
      <c r="L25" s="59" t="str">
        <f>IF(OrdenesSegunInstancia!L24=0,"-",IF(OrdenesSegunInstancia!$T24=0,"-",(OrdenesSegunInstancia!L24/OrdenesSegunInstancia!$T24)))</f>
        <v>-</v>
      </c>
      <c r="M25" s="59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8" t="s">
        <v>40</v>
      </c>
      <c r="B26" s="60">
        <f>IF(OrdenesSegunInstancia!B25=0,"-",IF(OrdenesSegunInstancia!R25=0,"-",(OrdenesSegunInstancia!B25/OrdenesSegunInstancia!R25)))</f>
        <v>0.7953546767106089</v>
      </c>
      <c r="C26" s="60">
        <f>IF(OrdenesSegunInstancia!F25=0,"-",IF(OrdenesSegunInstancia!R25=0,"-",(OrdenesSegunInstancia!F25/OrdenesSegunInstancia!R25)))</f>
        <v>0.13308223477715003</v>
      </c>
      <c r="D26" s="60">
        <f>IF(OrdenesSegunInstancia!J25=0,"-",IF(OrdenesSegunInstancia!R25=0,"-",(OrdenesSegunInstancia!J25/OrdenesSegunInstancia!R25)))</f>
        <v>0.060263653483992465</v>
      </c>
      <c r="E26" s="60">
        <f>IF(OrdenesSegunInstancia!N25=0,"-",IF(OrdenesSegunInstancia!R25=0,"-",(OrdenesSegunInstancia!N25/OrdenesSegunInstancia!R25)))</f>
        <v>0.011299435028248588</v>
      </c>
      <c r="F26" s="61">
        <f>IF(OrdenesSegunInstancia!C25=0,"-",IF(OrdenesSegunInstancia!S25=0,"-",(OrdenesSegunInstancia!C25/OrdenesSegunInstancia!S25)))</f>
        <v>0.782258064516129</v>
      </c>
      <c r="G26" s="60">
        <f>IF(OrdenesSegunInstancia!G25=0,"-",IF(OrdenesSegunInstancia!S25=0,"-",(OrdenesSegunInstancia!G25/OrdenesSegunInstancia!S25)))</f>
        <v>0.12141577060931899</v>
      </c>
      <c r="H26" s="60">
        <f>IF(OrdenesSegunInstancia!K25=0,"-",IF(OrdenesSegunInstancia!S25=0,"-",(OrdenesSegunInstancia!K25/OrdenesSegunInstancia!S25)))</f>
        <v>0.08109318996415771</v>
      </c>
      <c r="I26" s="60">
        <f>IF(OrdenesSegunInstancia!O25=0,"-",IF(OrdenesSegunInstancia!S25=0,"-",(OrdenesSegunInstancia!O25/OrdenesSegunInstancia!S25)))</f>
        <v>0.015232974910394265</v>
      </c>
      <c r="J26" s="61">
        <f>IF(OrdenesSegunInstancia!D25=0,"-",IF(OrdenesSegunInstancia!T25=0,"-",(OrdenesSegunInstancia!D25/OrdenesSegunInstancia!T25)))</f>
        <v>0.825813221406086</v>
      </c>
      <c r="K26" s="60">
        <f>IF(OrdenesSegunInstancia!H25=0,"-",IF(OrdenesSegunInstancia!$T25=0,"-",(OrdenesSegunInstancia!H25/OrdenesSegunInstancia!$T25)))</f>
        <v>0.16054564533053514</v>
      </c>
      <c r="L26" s="60">
        <f>IF(OrdenesSegunInstancia!L25=0,"-",IF(OrdenesSegunInstancia!$T25=0,"-",(OrdenesSegunInstancia!L25/OrdenesSegunInstancia!$T25)))</f>
        <v>0.011542497376705142</v>
      </c>
      <c r="M26" s="60">
        <f>IF(OrdenesSegunInstancia!P25=0,"-",IF(OrdenesSegunInstancia!$T25=0,"-",(OrdenesSegunInstancia!P25/OrdenesSegunInstancia!$T25)))</f>
        <v>0.002098635886673662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10" t="s">
        <v>10</v>
      </c>
      <c r="C5" s="111"/>
      <c r="D5" s="110" t="s">
        <v>11</v>
      </c>
      <c r="E5" s="111"/>
      <c r="F5" s="110" t="s">
        <v>12</v>
      </c>
      <c r="G5" s="111"/>
      <c r="H5" s="110" t="s">
        <v>68</v>
      </c>
      <c r="I5" s="111"/>
      <c r="J5" s="110" t="s">
        <v>69</v>
      </c>
      <c r="K5" s="111"/>
      <c r="L5" s="110" t="s">
        <v>19</v>
      </c>
      <c r="M5" s="111"/>
      <c r="N5" s="110" t="s">
        <v>13</v>
      </c>
      <c r="O5" s="111"/>
      <c r="P5" s="110" t="s">
        <v>14</v>
      </c>
      <c r="Q5" s="111"/>
      <c r="R5" s="110" t="s">
        <v>70</v>
      </c>
      <c r="S5" s="111"/>
      <c r="T5" s="110" t="s">
        <v>15</v>
      </c>
      <c r="U5" s="111"/>
      <c r="V5" s="110" t="s">
        <v>71</v>
      </c>
      <c r="W5" s="111"/>
      <c r="X5" s="110" t="s">
        <v>72</v>
      </c>
      <c r="Y5" s="111"/>
      <c r="Z5" s="110" t="s">
        <v>73</v>
      </c>
      <c r="AA5" s="111"/>
      <c r="AB5" s="110" t="s">
        <v>74</v>
      </c>
      <c r="AC5" s="111"/>
      <c r="AD5" s="110" t="s">
        <v>75</v>
      </c>
      <c r="AE5" s="111"/>
      <c r="AF5" s="110" t="s">
        <v>16</v>
      </c>
      <c r="AG5" s="111"/>
      <c r="AH5" s="109" t="s">
        <v>17</v>
      </c>
      <c r="AI5" s="110"/>
    </row>
    <row r="6" spans="1:36" s="16" customFormat="1" ht="39.75" customHeight="1" thickBot="1">
      <c r="A6" s="4"/>
      <c r="B6" s="42" t="s">
        <v>18</v>
      </c>
      <c r="C6" s="42" t="s">
        <v>140</v>
      </c>
      <c r="D6" s="42" t="s">
        <v>18</v>
      </c>
      <c r="E6" s="42" t="s">
        <v>140</v>
      </c>
      <c r="F6" s="42" t="s">
        <v>18</v>
      </c>
      <c r="G6" s="42" t="s">
        <v>140</v>
      </c>
      <c r="H6" s="42" t="s">
        <v>18</v>
      </c>
      <c r="I6" s="42" t="s">
        <v>140</v>
      </c>
      <c r="J6" s="42" t="s">
        <v>18</v>
      </c>
      <c r="K6" s="42" t="s">
        <v>140</v>
      </c>
      <c r="L6" s="42" t="s">
        <v>18</v>
      </c>
      <c r="M6" s="42" t="s">
        <v>140</v>
      </c>
      <c r="N6" s="42" t="s">
        <v>18</v>
      </c>
      <c r="O6" s="42" t="s">
        <v>140</v>
      </c>
      <c r="P6" s="42" t="s">
        <v>18</v>
      </c>
      <c r="Q6" s="42" t="s">
        <v>140</v>
      </c>
      <c r="R6" s="42" t="s">
        <v>18</v>
      </c>
      <c r="S6" s="42" t="s">
        <v>140</v>
      </c>
      <c r="T6" s="42" t="s">
        <v>18</v>
      </c>
      <c r="U6" s="42" t="s">
        <v>140</v>
      </c>
      <c r="V6" s="42" t="s">
        <v>18</v>
      </c>
      <c r="W6" s="42" t="s">
        <v>140</v>
      </c>
      <c r="X6" s="42" t="s">
        <v>18</v>
      </c>
      <c r="Y6" s="42" t="s">
        <v>140</v>
      </c>
      <c r="Z6" s="42" t="s">
        <v>18</v>
      </c>
      <c r="AA6" s="42" t="s">
        <v>140</v>
      </c>
      <c r="AB6" s="42" t="s">
        <v>18</v>
      </c>
      <c r="AC6" s="42" t="s">
        <v>140</v>
      </c>
      <c r="AD6" s="42" t="s">
        <v>18</v>
      </c>
      <c r="AE6" s="42" t="s">
        <v>140</v>
      </c>
      <c r="AF6" s="42" t="s">
        <v>18</v>
      </c>
      <c r="AG6" s="42" t="s">
        <v>140</v>
      </c>
      <c r="AH6" s="42" t="s">
        <v>18</v>
      </c>
      <c r="AI6" s="52" t="s">
        <v>140</v>
      </c>
      <c r="AJ6" s="67"/>
    </row>
    <row r="7" spans="1:35" ht="19.5" customHeight="1" thickBot="1">
      <c r="A7" s="34" t="s">
        <v>23</v>
      </c>
      <c r="B7" s="43">
        <v>22</v>
      </c>
      <c r="C7" s="43">
        <v>16</v>
      </c>
      <c r="D7" s="43">
        <v>64</v>
      </c>
      <c r="E7" s="43">
        <v>45</v>
      </c>
      <c r="F7" s="43">
        <v>341</v>
      </c>
      <c r="G7" s="43">
        <v>291</v>
      </c>
      <c r="H7" s="43">
        <v>281</v>
      </c>
      <c r="I7" s="43">
        <v>286</v>
      </c>
      <c r="J7" s="43">
        <v>53</v>
      </c>
      <c r="K7" s="43">
        <v>30</v>
      </c>
      <c r="L7" s="43">
        <v>16</v>
      </c>
      <c r="M7" s="43">
        <v>42</v>
      </c>
      <c r="N7" s="43">
        <v>5</v>
      </c>
      <c r="O7" s="43">
        <v>24</v>
      </c>
      <c r="P7" s="93">
        <v>782</v>
      </c>
      <c r="Q7" s="93">
        <v>734</v>
      </c>
      <c r="R7" s="43">
        <v>4</v>
      </c>
      <c r="S7" s="43">
        <v>0</v>
      </c>
      <c r="T7" s="43">
        <v>1</v>
      </c>
      <c r="U7" s="43">
        <v>0</v>
      </c>
      <c r="V7" s="43">
        <v>5</v>
      </c>
      <c r="W7" s="43">
        <v>6</v>
      </c>
      <c r="X7" s="43">
        <v>1</v>
      </c>
      <c r="Y7" s="43">
        <v>0</v>
      </c>
      <c r="Z7" s="43">
        <v>3</v>
      </c>
      <c r="AA7" s="43">
        <v>2</v>
      </c>
      <c r="AB7" s="43">
        <v>3</v>
      </c>
      <c r="AC7" s="43">
        <v>1</v>
      </c>
      <c r="AD7" s="43">
        <v>0</v>
      </c>
      <c r="AE7" s="43">
        <v>0</v>
      </c>
      <c r="AF7" s="43">
        <v>1</v>
      </c>
      <c r="AG7" s="43">
        <v>2</v>
      </c>
      <c r="AH7" s="93">
        <v>18</v>
      </c>
      <c r="AI7" s="93">
        <v>11</v>
      </c>
    </row>
    <row r="8" spans="1:35" ht="19.5" customHeight="1" thickBot="1">
      <c r="A8" s="35" t="s">
        <v>24</v>
      </c>
      <c r="B8" s="43">
        <v>0</v>
      </c>
      <c r="C8" s="43">
        <v>0</v>
      </c>
      <c r="D8" s="43">
        <v>2</v>
      </c>
      <c r="E8" s="43">
        <v>0</v>
      </c>
      <c r="F8" s="43">
        <v>15</v>
      </c>
      <c r="G8" s="43">
        <v>20</v>
      </c>
      <c r="H8" s="43">
        <v>14</v>
      </c>
      <c r="I8" s="43">
        <v>15</v>
      </c>
      <c r="J8" s="43">
        <v>0</v>
      </c>
      <c r="K8" s="43">
        <v>0</v>
      </c>
      <c r="L8" s="43">
        <v>0</v>
      </c>
      <c r="M8" s="43">
        <v>1</v>
      </c>
      <c r="N8" s="43">
        <v>0</v>
      </c>
      <c r="O8" s="43">
        <v>1</v>
      </c>
      <c r="P8" s="93">
        <v>31</v>
      </c>
      <c r="Q8" s="93">
        <v>37</v>
      </c>
      <c r="R8" s="43">
        <v>1</v>
      </c>
      <c r="S8" s="43">
        <v>0</v>
      </c>
      <c r="T8" s="43">
        <v>1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1</v>
      </c>
      <c r="AA8" s="43">
        <v>0</v>
      </c>
      <c r="AB8" s="43">
        <v>2</v>
      </c>
      <c r="AC8" s="43">
        <v>0</v>
      </c>
      <c r="AD8" s="43">
        <v>0</v>
      </c>
      <c r="AE8" s="43">
        <v>0</v>
      </c>
      <c r="AF8" s="43">
        <v>1</v>
      </c>
      <c r="AG8" s="43">
        <v>0</v>
      </c>
      <c r="AH8" s="93">
        <v>7</v>
      </c>
      <c r="AI8" s="93">
        <v>0</v>
      </c>
    </row>
    <row r="9" spans="1:35" ht="19.5" customHeight="1" thickBot="1">
      <c r="A9" s="35" t="s">
        <v>25</v>
      </c>
      <c r="B9" s="44">
        <v>2</v>
      </c>
      <c r="C9" s="44">
        <v>1</v>
      </c>
      <c r="D9" s="44">
        <v>9</v>
      </c>
      <c r="E9" s="44">
        <v>2</v>
      </c>
      <c r="F9" s="44">
        <v>57</v>
      </c>
      <c r="G9" s="44">
        <v>29</v>
      </c>
      <c r="H9" s="44">
        <v>54</v>
      </c>
      <c r="I9" s="44">
        <v>26</v>
      </c>
      <c r="J9" s="44">
        <v>0</v>
      </c>
      <c r="K9" s="44">
        <v>0</v>
      </c>
      <c r="L9" s="44">
        <v>0</v>
      </c>
      <c r="M9" s="44">
        <v>1</v>
      </c>
      <c r="N9" s="44">
        <v>0</v>
      </c>
      <c r="O9" s="44">
        <v>0</v>
      </c>
      <c r="P9" s="94">
        <v>122</v>
      </c>
      <c r="Q9" s="94">
        <v>59</v>
      </c>
      <c r="R9" s="44">
        <v>2</v>
      </c>
      <c r="S9" s="44">
        <v>0</v>
      </c>
      <c r="T9" s="44">
        <v>0</v>
      </c>
      <c r="U9" s="44">
        <v>0</v>
      </c>
      <c r="V9" s="44">
        <v>0</v>
      </c>
      <c r="W9" s="44">
        <v>1</v>
      </c>
      <c r="X9" s="44">
        <v>0</v>
      </c>
      <c r="Y9" s="44">
        <v>0</v>
      </c>
      <c r="Z9" s="44">
        <v>1</v>
      </c>
      <c r="AA9" s="44">
        <v>1</v>
      </c>
      <c r="AB9" s="44">
        <v>3</v>
      </c>
      <c r="AC9" s="44">
        <v>1</v>
      </c>
      <c r="AD9" s="44">
        <v>0</v>
      </c>
      <c r="AE9" s="44">
        <v>1</v>
      </c>
      <c r="AF9" s="44">
        <v>3</v>
      </c>
      <c r="AG9" s="44">
        <v>0</v>
      </c>
      <c r="AH9" s="94">
        <v>9</v>
      </c>
      <c r="AI9" s="94">
        <v>4</v>
      </c>
    </row>
    <row r="10" spans="1:35" ht="19.5" customHeight="1" thickBot="1">
      <c r="A10" s="35" t="s">
        <v>26</v>
      </c>
      <c r="B10" s="43">
        <v>0</v>
      </c>
      <c r="C10" s="43">
        <v>1</v>
      </c>
      <c r="D10" s="43">
        <v>9</v>
      </c>
      <c r="E10" s="43">
        <v>12</v>
      </c>
      <c r="F10" s="43">
        <v>69</v>
      </c>
      <c r="G10" s="43">
        <v>52</v>
      </c>
      <c r="H10" s="43">
        <v>46</v>
      </c>
      <c r="I10" s="43">
        <v>50</v>
      </c>
      <c r="J10" s="43">
        <v>5</v>
      </c>
      <c r="K10" s="43">
        <v>7</v>
      </c>
      <c r="L10" s="43">
        <v>0</v>
      </c>
      <c r="M10" s="43">
        <v>0</v>
      </c>
      <c r="N10" s="43">
        <v>3</v>
      </c>
      <c r="O10" s="43">
        <v>0</v>
      </c>
      <c r="P10" s="93">
        <v>132</v>
      </c>
      <c r="Q10" s="93">
        <v>122</v>
      </c>
      <c r="R10" s="43">
        <v>0</v>
      </c>
      <c r="S10" s="43">
        <v>0</v>
      </c>
      <c r="T10" s="43">
        <v>2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2</v>
      </c>
      <c r="AB10" s="43">
        <v>1</v>
      </c>
      <c r="AC10" s="43">
        <v>0</v>
      </c>
      <c r="AD10" s="43">
        <v>0</v>
      </c>
      <c r="AE10" s="43">
        <v>2</v>
      </c>
      <c r="AF10" s="43">
        <v>0</v>
      </c>
      <c r="AG10" s="43">
        <v>1</v>
      </c>
      <c r="AH10" s="93">
        <v>4</v>
      </c>
      <c r="AI10" s="93">
        <v>5</v>
      </c>
    </row>
    <row r="11" spans="1:35" ht="19.5" customHeight="1" thickBot="1">
      <c r="A11" s="35" t="s">
        <v>27</v>
      </c>
      <c r="B11" s="43">
        <v>3</v>
      </c>
      <c r="C11" s="43">
        <v>4</v>
      </c>
      <c r="D11" s="43">
        <v>13</v>
      </c>
      <c r="E11" s="43">
        <v>7</v>
      </c>
      <c r="F11" s="43">
        <v>69</v>
      </c>
      <c r="G11" s="43">
        <v>60</v>
      </c>
      <c r="H11" s="43">
        <v>70</v>
      </c>
      <c r="I11" s="43">
        <v>61</v>
      </c>
      <c r="J11" s="43">
        <v>12</v>
      </c>
      <c r="K11" s="43">
        <v>17</v>
      </c>
      <c r="L11" s="43">
        <v>13</v>
      </c>
      <c r="M11" s="43">
        <v>4</v>
      </c>
      <c r="N11" s="43">
        <v>2</v>
      </c>
      <c r="O11" s="43">
        <v>0</v>
      </c>
      <c r="P11" s="93">
        <v>182</v>
      </c>
      <c r="Q11" s="93">
        <v>153</v>
      </c>
      <c r="R11" s="43">
        <v>2</v>
      </c>
      <c r="S11" s="43">
        <v>0</v>
      </c>
      <c r="T11" s="43">
        <v>0</v>
      </c>
      <c r="U11" s="43">
        <v>0</v>
      </c>
      <c r="V11" s="43">
        <v>1</v>
      </c>
      <c r="W11" s="43">
        <v>0</v>
      </c>
      <c r="X11" s="43">
        <v>1</v>
      </c>
      <c r="Y11" s="43">
        <v>0</v>
      </c>
      <c r="Z11" s="43">
        <v>2</v>
      </c>
      <c r="AA11" s="43">
        <v>1</v>
      </c>
      <c r="AB11" s="43">
        <v>1</v>
      </c>
      <c r="AC11" s="43">
        <v>0</v>
      </c>
      <c r="AD11" s="43">
        <v>1</v>
      </c>
      <c r="AE11" s="43">
        <v>1</v>
      </c>
      <c r="AF11" s="43">
        <v>1</v>
      </c>
      <c r="AG11" s="43">
        <v>0</v>
      </c>
      <c r="AH11" s="93">
        <v>9</v>
      </c>
      <c r="AI11" s="93">
        <v>2</v>
      </c>
    </row>
    <row r="12" spans="1:35" ht="19.5" customHeight="1" thickBot="1">
      <c r="A12" s="35" t="s">
        <v>28</v>
      </c>
      <c r="B12" s="44">
        <v>0</v>
      </c>
      <c r="C12" s="44">
        <v>0</v>
      </c>
      <c r="D12" s="44">
        <v>3</v>
      </c>
      <c r="E12" s="44">
        <v>1</v>
      </c>
      <c r="F12" s="44">
        <v>12</v>
      </c>
      <c r="G12" s="44">
        <v>5</v>
      </c>
      <c r="H12" s="44">
        <v>12</v>
      </c>
      <c r="I12" s="44">
        <v>5</v>
      </c>
      <c r="J12" s="44">
        <v>4</v>
      </c>
      <c r="K12" s="44">
        <v>1</v>
      </c>
      <c r="L12" s="44">
        <v>6</v>
      </c>
      <c r="M12" s="44">
        <v>1</v>
      </c>
      <c r="N12" s="44">
        <v>2</v>
      </c>
      <c r="O12" s="44">
        <v>0</v>
      </c>
      <c r="P12" s="94">
        <v>39</v>
      </c>
      <c r="Q12" s="94">
        <v>13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94">
        <v>0</v>
      </c>
      <c r="AI12" s="94">
        <v>0</v>
      </c>
    </row>
    <row r="13" spans="1:35" ht="19.5" customHeight="1" thickBot="1">
      <c r="A13" s="35" t="s">
        <v>29</v>
      </c>
      <c r="B13" s="43">
        <v>1</v>
      </c>
      <c r="C13" s="43">
        <v>6</v>
      </c>
      <c r="D13" s="43">
        <v>10</v>
      </c>
      <c r="E13" s="43">
        <v>3</v>
      </c>
      <c r="F13" s="43">
        <v>88</v>
      </c>
      <c r="G13" s="43">
        <v>53</v>
      </c>
      <c r="H13" s="43">
        <v>73</v>
      </c>
      <c r="I13" s="43">
        <v>60</v>
      </c>
      <c r="J13" s="43">
        <v>7</v>
      </c>
      <c r="K13" s="43">
        <v>7</v>
      </c>
      <c r="L13" s="43">
        <v>4</v>
      </c>
      <c r="M13" s="43">
        <v>1</v>
      </c>
      <c r="N13" s="43">
        <v>2</v>
      </c>
      <c r="O13" s="43">
        <v>6</v>
      </c>
      <c r="P13" s="93">
        <v>185</v>
      </c>
      <c r="Q13" s="93">
        <v>136</v>
      </c>
      <c r="R13" s="43">
        <v>2</v>
      </c>
      <c r="S13" s="43">
        <v>0</v>
      </c>
      <c r="T13" s="43">
        <v>0</v>
      </c>
      <c r="U13" s="43">
        <v>0</v>
      </c>
      <c r="V13" s="43">
        <v>4</v>
      </c>
      <c r="W13" s="43">
        <v>0</v>
      </c>
      <c r="X13" s="43">
        <v>1</v>
      </c>
      <c r="Y13" s="43">
        <v>0</v>
      </c>
      <c r="Z13" s="43">
        <v>4</v>
      </c>
      <c r="AA13" s="43">
        <v>2</v>
      </c>
      <c r="AB13" s="43">
        <v>3</v>
      </c>
      <c r="AC13" s="43">
        <v>1</v>
      </c>
      <c r="AD13" s="43">
        <v>0</v>
      </c>
      <c r="AE13" s="43">
        <v>0</v>
      </c>
      <c r="AF13" s="43">
        <v>0</v>
      </c>
      <c r="AG13" s="43">
        <v>2</v>
      </c>
      <c r="AH13" s="93">
        <v>14</v>
      </c>
      <c r="AI13" s="93">
        <v>5</v>
      </c>
    </row>
    <row r="14" spans="1:35" ht="19.5" customHeight="1" thickBot="1">
      <c r="A14" s="35" t="s">
        <v>30</v>
      </c>
      <c r="B14" s="43">
        <v>11</v>
      </c>
      <c r="C14" s="43">
        <v>1</v>
      </c>
      <c r="D14" s="43">
        <v>17</v>
      </c>
      <c r="E14" s="43">
        <v>1</v>
      </c>
      <c r="F14" s="43">
        <v>105</v>
      </c>
      <c r="G14" s="43">
        <v>7</v>
      </c>
      <c r="H14" s="43">
        <v>101</v>
      </c>
      <c r="I14" s="43">
        <v>7</v>
      </c>
      <c r="J14" s="43">
        <v>15</v>
      </c>
      <c r="K14" s="43">
        <v>0</v>
      </c>
      <c r="L14" s="43">
        <v>27</v>
      </c>
      <c r="M14" s="43">
        <v>2</v>
      </c>
      <c r="N14" s="43">
        <v>4</v>
      </c>
      <c r="O14" s="43">
        <v>5</v>
      </c>
      <c r="P14" s="93">
        <v>280</v>
      </c>
      <c r="Q14" s="93">
        <v>23</v>
      </c>
      <c r="R14" s="43">
        <v>9</v>
      </c>
      <c r="S14" s="43">
        <v>0</v>
      </c>
      <c r="T14" s="43">
        <v>0</v>
      </c>
      <c r="U14" s="43">
        <v>0</v>
      </c>
      <c r="V14" s="43">
        <v>1</v>
      </c>
      <c r="W14" s="43">
        <v>1</v>
      </c>
      <c r="X14" s="43">
        <v>2</v>
      </c>
      <c r="Y14" s="43">
        <v>0</v>
      </c>
      <c r="Z14" s="43">
        <v>4</v>
      </c>
      <c r="AA14" s="43">
        <v>1</v>
      </c>
      <c r="AB14" s="43">
        <v>10</v>
      </c>
      <c r="AC14" s="43">
        <v>1</v>
      </c>
      <c r="AD14" s="43">
        <v>0</v>
      </c>
      <c r="AE14" s="43">
        <v>1</v>
      </c>
      <c r="AF14" s="43">
        <v>2</v>
      </c>
      <c r="AG14" s="43">
        <v>2</v>
      </c>
      <c r="AH14" s="93">
        <v>28</v>
      </c>
      <c r="AI14" s="93">
        <v>6</v>
      </c>
    </row>
    <row r="15" spans="1:35" ht="19.5" customHeight="1" thickBot="1">
      <c r="A15" s="35" t="s">
        <v>31</v>
      </c>
      <c r="B15" s="44">
        <v>7</v>
      </c>
      <c r="C15" s="44">
        <v>1</v>
      </c>
      <c r="D15" s="44">
        <v>18</v>
      </c>
      <c r="E15" s="44">
        <v>2</v>
      </c>
      <c r="F15" s="44">
        <v>318</v>
      </c>
      <c r="G15" s="44">
        <v>11</v>
      </c>
      <c r="H15" s="44">
        <v>296</v>
      </c>
      <c r="I15" s="44">
        <v>8</v>
      </c>
      <c r="J15" s="44">
        <v>34</v>
      </c>
      <c r="K15" s="44">
        <v>0</v>
      </c>
      <c r="L15" s="44">
        <v>12</v>
      </c>
      <c r="M15" s="44">
        <v>0</v>
      </c>
      <c r="N15" s="44">
        <v>3</v>
      </c>
      <c r="O15" s="44">
        <v>1</v>
      </c>
      <c r="P15" s="94">
        <v>688</v>
      </c>
      <c r="Q15" s="94">
        <v>23</v>
      </c>
      <c r="R15" s="44">
        <v>2</v>
      </c>
      <c r="S15" s="44">
        <v>2</v>
      </c>
      <c r="T15" s="44">
        <v>0</v>
      </c>
      <c r="U15" s="44">
        <v>0</v>
      </c>
      <c r="V15" s="44">
        <v>5</v>
      </c>
      <c r="W15" s="44">
        <v>4</v>
      </c>
      <c r="X15" s="44">
        <v>4</v>
      </c>
      <c r="Y15" s="44">
        <v>0</v>
      </c>
      <c r="Z15" s="44">
        <v>6</v>
      </c>
      <c r="AA15" s="44">
        <v>3</v>
      </c>
      <c r="AB15" s="44">
        <v>6</v>
      </c>
      <c r="AC15" s="44">
        <v>2</v>
      </c>
      <c r="AD15" s="44">
        <v>0</v>
      </c>
      <c r="AE15" s="44">
        <v>2</v>
      </c>
      <c r="AF15" s="44">
        <v>1</v>
      </c>
      <c r="AG15" s="44">
        <v>0</v>
      </c>
      <c r="AH15" s="94">
        <v>24</v>
      </c>
      <c r="AI15" s="94">
        <v>13</v>
      </c>
    </row>
    <row r="16" spans="1:35" ht="19.5" customHeight="1" thickBot="1">
      <c r="A16" s="35" t="s">
        <v>32</v>
      </c>
      <c r="B16" s="43">
        <v>7</v>
      </c>
      <c r="C16" s="43">
        <v>5</v>
      </c>
      <c r="D16" s="43">
        <v>64</v>
      </c>
      <c r="E16" s="43">
        <v>6</v>
      </c>
      <c r="F16" s="43">
        <v>293</v>
      </c>
      <c r="G16" s="43">
        <v>142</v>
      </c>
      <c r="H16" s="43">
        <v>230</v>
      </c>
      <c r="I16" s="43">
        <v>115</v>
      </c>
      <c r="J16" s="43">
        <v>48</v>
      </c>
      <c r="K16" s="43">
        <v>2</v>
      </c>
      <c r="L16" s="43">
        <v>35</v>
      </c>
      <c r="M16" s="43">
        <v>2</v>
      </c>
      <c r="N16" s="43">
        <v>7</v>
      </c>
      <c r="O16" s="43">
        <v>5</v>
      </c>
      <c r="P16" s="93">
        <v>684</v>
      </c>
      <c r="Q16" s="93">
        <v>277</v>
      </c>
      <c r="R16" s="43">
        <v>7</v>
      </c>
      <c r="S16" s="43">
        <v>1</v>
      </c>
      <c r="T16" s="43">
        <v>0</v>
      </c>
      <c r="U16" s="43">
        <v>1</v>
      </c>
      <c r="V16" s="43">
        <v>0</v>
      </c>
      <c r="W16" s="43">
        <v>1</v>
      </c>
      <c r="X16" s="43">
        <v>1</v>
      </c>
      <c r="Y16" s="43">
        <v>0</v>
      </c>
      <c r="Z16" s="43">
        <v>3</v>
      </c>
      <c r="AA16" s="43">
        <v>0</v>
      </c>
      <c r="AB16" s="43">
        <v>5</v>
      </c>
      <c r="AC16" s="43">
        <v>0</v>
      </c>
      <c r="AD16" s="43">
        <v>2</v>
      </c>
      <c r="AE16" s="43">
        <v>0</v>
      </c>
      <c r="AF16" s="43">
        <v>2</v>
      </c>
      <c r="AG16" s="43">
        <v>0</v>
      </c>
      <c r="AH16" s="93">
        <v>20</v>
      </c>
      <c r="AI16" s="93">
        <v>3</v>
      </c>
    </row>
    <row r="17" spans="1:35" ht="19.5" customHeight="1" thickBot="1">
      <c r="A17" s="35" t="s">
        <v>33</v>
      </c>
      <c r="B17" s="43">
        <v>0</v>
      </c>
      <c r="C17" s="43">
        <v>4</v>
      </c>
      <c r="D17" s="43">
        <v>1</v>
      </c>
      <c r="E17" s="43">
        <v>4</v>
      </c>
      <c r="F17" s="43">
        <v>60</v>
      </c>
      <c r="G17" s="43">
        <v>35</v>
      </c>
      <c r="H17" s="43">
        <v>54</v>
      </c>
      <c r="I17" s="43">
        <v>28</v>
      </c>
      <c r="J17" s="43">
        <v>1</v>
      </c>
      <c r="K17" s="43">
        <v>1</v>
      </c>
      <c r="L17" s="43">
        <v>6</v>
      </c>
      <c r="M17" s="43">
        <v>1</v>
      </c>
      <c r="N17" s="43">
        <v>3</v>
      </c>
      <c r="O17" s="43">
        <v>14</v>
      </c>
      <c r="P17" s="93">
        <v>125</v>
      </c>
      <c r="Q17" s="93">
        <v>87</v>
      </c>
      <c r="R17" s="43">
        <v>4</v>
      </c>
      <c r="S17" s="43">
        <v>0</v>
      </c>
      <c r="T17" s="43">
        <v>0</v>
      </c>
      <c r="U17" s="43">
        <v>0</v>
      </c>
      <c r="V17" s="43">
        <v>7</v>
      </c>
      <c r="W17" s="43">
        <v>3</v>
      </c>
      <c r="X17" s="43">
        <v>1</v>
      </c>
      <c r="Y17" s="43">
        <v>1</v>
      </c>
      <c r="Z17" s="43">
        <v>8</v>
      </c>
      <c r="AA17" s="43">
        <v>1</v>
      </c>
      <c r="AB17" s="43">
        <v>8</v>
      </c>
      <c r="AC17" s="43">
        <v>1</v>
      </c>
      <c r="AD17" s="43">
        <v>0</v>
      </c>
      <c r="AE17" s="43">
        <v>0</v>
      </c>
      <c r="AF17" s="43">
        <v>0</v>
      </c>
      <c r="AG17" s="43">
        <v>0</v>
      </c>
      <c r="AH17" s="93">
        <v>28</v>
      </c>
      <c r="AI17" s="93">
        <v>6</v>
      </c>
    </row>
    <row r="18" spans="1:35" ht="19.5" customHeight="1" thickBot="1">
      <c r="A18" s="35" t="s">
        <v>34</v>
      </c>
      <c r="B18" s="44">
        <v>1</v>
      </c>
      <c r="C18" s="44">
        <v>1</v>
      </c>
      <c r="D18" s="44">
        <v>3</v>
      </c>
      <c r="E18" s="44">
        <v>4</v>
      </c>
      <c r="F18" s="44">
        <v>66</v>
      </c>
      <c r="G18" s="44">
        <v>55</v>
      </c>
      <c r="H18" s="44">
        <v>64</v>
      </c>
      <c r="I18" s="44">
        <v>45</v>
      </c>
      <c r="J18" s="44">
        <v>2</v>
      </c>
      <c r="K18" s="44">
        <v>2</v>
      </c>
      <c r="L18" s="44">
        <v>7</v>
      </c>
      <c r="M18" s="44">
        <v>2</v>
      </c>
      <c r="N18" s="44">
        <v>3</v>
      </c>
      <c r="O18" s="44">
        <v>1</v>
      </c>
      <c r="P18" s="94">
        <v>146</v>
      </c>
      <c r="Q18" s="94">
        <v>110</v>
      </c>
      <c r="R18" s="44">
        <v>1</v>
      </c>
      <c r="S18" s="44">
        <v>0</v>
      </c>
      <c r="T18" s="44">
        <v>0</v>
      </c>
      <c r="U18" s="44">
        <v>0</v>
      </c>
      <c r="V18" s="44">
        <v>2</v>
      </c>
      <c r="W18" s="44">
        <v>1</v>
      </c>
      <c r="X18" s="44">
        <v>0</v>
      </c>
      <c r="Y18" s="44">
        <v>0</v>
      </c>
      <c r="Z18" s="44">
        <v>0</v>
      </c>
      <c r="AA18" s="44">
        <v>0</v>
      </c>
      <c r="AB18" s="44">
        <v>2</v>
      </c>
      <c r="AC18" s="44">
        <v>0</v>
      </c>
      <c r="AD18" s="44">
        <v>0</v>
      </c>
      <c r="AE18" s="44">
        <v>2</v>
      </c>
      <c r="AF18" s="44">
        <v>1</v>
      </c>
      <c r="AG18" s="44">
        <v>1</v>
      </c>
      <c r="AH18" s="94">
        <v>6</v>
      </c>
      <c r="AI18" s="94">
        <v>4</v>
      </c>
    </row>
    <row r="19" spans="1:35" ht="19.5" customHeight="1" thickBot="1">
      <c r="A19" s="35" t="s">
        <v>35</v>
      </c>
      <c r="B19" s="43">
        <v>15</v>
      </c>
      <c r="C19" s="43">
        <v>1</v>
      </c>
      <c r="D19" s="43">
        <v>24</v>
      </c>
      <c r="E19" s="43">
        <v>7</v>
      </c>
      <c r="F19" s="43">
        <v>218</v>
      </c>
      <c r="G19" s="43">
        <v>84</v>
      </c>
      <c r="H19" s="43">
        <v>166</v>
      </c>
      <c r="I19" s="43">
        <v>82</v>
      </c>
      <c r="J19" s="43">
        <v>12</v>
      </c>
      <c r="K19" s="43">
        <v>5</v>
      </c>
      <c r="L19" s="43">
        <v>2</v>
      </c>
      <c r="M19" s="43">
        <v>5</v>
      </c>
      <c r="N19" s="43">
        <v>2</v>
      </c>
      <c r="O19" s="43">
        <v>4</v>
      </c>
      <c r="P19" s="93">
        <v>439</v>
      </c>
      <c r="Q19" s="93">
        <v>188</v>
      </c>
      <c r="R19" s="43">
        <v>7</v>
      </c>
      <c r="S19" s="43">
        <v>1</v>
      </c>
      <c r="T19" s="43">
        <v>0</v>
      </c>
      <c r="U19" s="43">
        <v>0</v>
      </c>
      <c r="V19" s="43">
        <v>4</v>
      </c>
      <c r="W19" s="43">
        <v>1</v>
      </c>
      <c r="X19" s="43">
        <v>0</v>
      </c>
      <c r="Y19" s="43">
        <v>1</v>
      </c>
      <c r="Z19" s="43">
        <v>4</v>
      </c>
      <c r="AA19" s="43">
        <v>2</v>
      </c>
      <c r="AB19" s="43">
        <v>7</v>
      </c>
      <c r="AC19" s="43">
        <v>1</v>
      </c>
      <c r="AD19" s="43">
        <v>1</v>
      </c>
      <c r="AE19" s="43">
        <v>2</v>
      </c>
      <c r="AF19" s="43">
        <v>1</v>
      </c>
      <c r="AG19" s="43">
        <v>0</v>
      </c>
      <c r="AH19" s="93">
        <v>24</v>
      </c>
      <c r="AI19" s="93">
        <v>8</v>
      </c>
    </row>
    <row r="20" spans="1:35" ht="19.5" customHeight="1" thickBot="1">
      <c r="A20" s="35" t="s">
        <v>36</v>
      </c>
      <c r="B20" s="43">
        <v>2</v>
      </c>
      <c r="C20" s="43">
        <v>3</v>
      </c>
      <c r="D20" s="43">
        <v>18</v>
      </c>
      <c r="E20" s="43">
        <v>0</v>
      </c>
      <c r="F20" s="43">
        <v>86</v>
      </c>
      <c r="G20" s="43">
        <v>41</v>
      </c>
      <c r="H20" s="43">
        <v>75</v>
      </c>
      <c r="I20" s="43">
        <v>38</v>
      </c>
      <c r="J20" s="43">
        <v>10</v>
      </c>
      <c r="K20" s="43">
        <v>4</v>
      </c>
      <c r="L20" s="43">
        <v>10</v>
      </c>
      <c r="M20" s="43">
        <v>1</v>
      </c>
      <c r="N20" s="43">
        <v>0</v>
      </c>
      <c r="O20" s="43">
        <v>5</v>
      </c>
      <c r="P20" s="93">
        <v>201</v>
      </c>
      <c r="Q20" s="93">
        <v>92</v>
      </c>
      <c r="R20" s="43">
        <v>2</v>
      </c>
      <c r="S20" s="43">
        <v>0</v>
      </c>
      <c r="T20" s="43">
        <v>0</v>
      </c>
      <c r="U20" s="43">
        <v>0</v>
      </c>
      <c r="V20" s="43">
        <v>3</v>
      </c>
      <c r="W20" s="43">
        <v>0</v>
      </c>
      <c r="X20" s="43">
        <v>1</v>
      </c>
      <c r="Y20" s="43">
        <v>0</v>
      </c>
      <c r="Z20" s="43">
        <v>0</v>
      </c>
      <c r="AA20" s="43">
        <v>1</v>
      </c>
      <c r="AB20" s="43">
        <v>2</v>
      </c>
      <c r="AC20" s="43">
        <v>0</v>
      </c>
      <c r="AD20" s="43">
        <v>0</v>
      </c>
      <c r="AE20" s="43">
        <v>1</v>
      </c>
      <c r="AF20" s="43">
        <v>4</v>
      </c>
      <c r="AG20" s="43">
        <v>0</v>
      </c>
      <c r="AH20" s="93">
        <v>12</v>
      </c>
      <c r="AI20" s="93">
        <v>2</v>
      </c>
    </row>
    <row r="21" spans="1:35" ht="19.5" customHeight="1" thickBot="1">
      <c r="A21" s="35" t="s">
        <v>37</v>
      </c>
      <c r="B21" s="44">
        <v>0</v>
      </c>
      <c r="C21" s="44">
        <v>1</v>
      </c>
      <c r="D21" s="44">
        <v>2</v>
      </c>
      <c r="E21" s="44">
        <v>0</v>
      </c>
      <c r="F21" s="44">
        <v>28</v>
      </c>
      <c r="G21" s="44">
        <v>5</v>
      </c>
      <c r="H21" s="44">
        <v>29</v>
      </c>
      <c r="I21" s="44">
        <v>5</v>
      </c>
      <c r="J21" s="44">
        <v>3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94">
        <v>62</v>
      </c>
      <c r="Q21" s="94">
        <v>11</v>
      </c>
      <c r="R21" s="44">
        <v>1</v>
      </c>
      <c r="S21" s="44">
        <v>0</v>
      </c>
      <c r="T21" s="44">
        <v>0</v>
      </c>
      <c r="U21" s="44">
        <v>0</v>
      </c>
      <c r="V21" s="44">
        <v>2</v>
      </c>
      <c r="W21" s="44">
        <v>0</v>
      </c>
      <c r="X21" s="44">
        <v>0</v>
      </c>
      <c r="Y21" s="44">
        <v>0</v>
      </c>
      <c r="Z21" s="44">
        <v>3</v>
      </c>
      <c r="AA21" s="44">
        <v>0</v>
      </c>
      <c r="AB21" s="44">
        <v>3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94">
        <v>9</v>
      </c>
      <c r="AI21" s="94">
        <v>0</v>
      </c>
    </row>
    <row r="22" spans="1:35" ht="19.5" customHeight="1" thickBot="1">
      <c r="A22" s="36" t="s">
        <v>38</v>
      </c>
      <c r="B22" s="43">
        <v>1</v>
      </c>
      <c r="C22" s="43">
        <v>0</v>
      </c>
      <c r="D22" s="43">
        <v>47</v>
      </c>
      <c r="E22" s="43">
        <v>1</v>
      </c>
      <c r="F22" s="43">
        <v>192</v>
      </c>
      <c r="G22" s="43">
        <v>5</v>
      </c>
      <c r="H22" s="43">
        <v>199</v>
      </c>
      <c r="I22" s="43">
        <v>4</v>
      </c>
      <c r="J22" s="43">
        <v>35</v>
      </c>
      <c r="K22" s="43">
        <v>1</v>
      </c>
      <c r="L22" s="43">
        <v>4</v>
      </c>
      <c r="M22" s="43">
        <v>0</v>
      </c>
      <c r="N22" s="43">
        <v>3</v>
      </c>
      <c r="O22" s="43">
        <v>0</v>
      </c>
      <c r="P22" s="93">
        <v>481</v>
      </c>
      <c r="Q22" s="93">
        <v>11</v>
      </c>
      <c r="R22" s="43">
        <v>7</v>
      </c>
      <c r="S22" s="43">
        <v>0</v>
      </c>
      <c r="T22" s="43">
        <v>0</v>
      </c>
      <c r="U22" s="43">
        <v>0</v>
      </c>
      <c r="V22" s="43">
        <v>4</v>
      </c>
      <c r="W22" s="43">
        <v>1</v>
      </c>
      <c r="X22" s="43">
        <v>4</v>
      </c>
      <c r="Y22" s="43">
        <v>0</v>
      </c>
      <c r="Z22" s="43">
        <v>7</v>
      </c>
      <c r="AA22" s="43">
        <v>0</v>
      </c>
      <c r="AB22" s="43">
        <v>10</v>
      </c>
      <c r="AC22" s="43">
        <v>0</v>
      </c>
      <c r="AD22" s="43">
        <v>0</v>
      </c>
      <c r="AE22" s="43">
        <v>0</v>
      </c>
      <c r="AF22" s="43">
        <v>1</v>
      </c>
      <c r="AG22" s="43">
        <v>0</v>
      </c>
      <c r="AH22" s="93">
        <v>33</v>
      </c>
      <c r="AI22" s="93">
        <v>1</v>
      </c>
    </row>
    <row r="23" spans="1:35" ht="19.5" customHeight="1" thickBot="1">
      <c r="A23" s="37" t="s">
        <v>39</v>
      </c>
      <c r="B23" s="43">
        <v>2</v>
      </c>
      <c r="C23" s="43">
        <v>1</v>
      </c>
      <c r="D23" s="43">
        <v>6</v>
      </c>
      <c r="E23" s="43">
        <v>0</v>
      </c>
      <c r="F23" s="43">
        <v>18</v>
      </c>
      <c r="G23" s="43">
        <v>4</v>
      </c>
      <c r="H23" s="43">
        <v>15</v>
      </c>
      <c r="I23" s="43">
        <v>4</v>
      </c>
      <c r="J23" s="43">
        <v>5</v>
      </c>
      <c r="K23" s="43">
        <v>0</v>
      </c>
      <c r="L23" s="43">
        <v>1</v>
      </c>
      <c r="M23" s="43">
        <v>0</v>
      </c>
      <c r="N23" s="43">
        <v>0</v>
      </c>
      <c r="O23" s="43">
        <v>0</v>
      </c>
      <c r="P23" s="93">
        <v>47</v>
      </c>
      <c r="Q23" s="93">
        <v>9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1</v>
      </c>
      <c r="AA23" s="43">
        <v>0</v>
      </c>
      <c r="AB23" s="43">
        <v>2</v>
      </c>
      <c r="AC23" s="43">
        <v>0</v>
      </c>
      <c r="AD23" s="43">
        <v>0</v>
      </c>
      <c r="AE23" s="43">
        <v>0</v>
      </c>
      <c r="AF23" s="43">
        <v>3</v>
      </c>
      <c r="AG23" s="43">
        <v>0</v>
      </c>
      <c r="AH23" s="93">
        <v>7</v>
      </c>
      <c r="AI23" s="93">
        <v>0</v>
      </c>
    </row>
    <row r="24" spans="1:35" ht="19.5" customHeight="1" thickBot="1">
      <c r="A24" s="38" t="s">
        <v>40</v>
      </c>
      <c r="B24" s="45">
        <v>74</v>
      </c>
      <c r="C24" s="45">
        <v>46</v>
      </c>
      <c r="D24" s="45">
        <v>310</v>
      </c>
      <c r="E24" s="45">
        <v>95</v>
      </c>
      <c r="F24" s="45">
        <v>2035</v>
      </c>
      <c r="G24" s="45">
        <v>899</v>
      </c>
      <c r="H24" s="45">
        <v>1779</v>
      </c>
      <c r="I24" s="45">
        <v>839</v>
      </c>
      <c r="J24" s="45">
        <v>246</v>
      </c>
      <c r="K24" s="45">
        <v>77</v>
      </c>
      <c r="L24" s="45">
        <v>143</v>
      </c>
      <c r="M24" s="45">
        <v>63</v>
      </c>
      <c r="N24" s="45">
        <v>39</v>
      </c>
      <c r="O24" s="45">
        <v>66</v>
      </c>
      <c r="P24" s="45">
        <v>4626</v>
      </c>
      <c r="Q24" s="45">
        <v>2085</v>
      </c>
      <c r="R24" s="45">
        <v>52</v>
      </c>
      <c r="S24" s="45">
        <v>4</v>
      </c>
      <c r="T24" s="45">
        <v>4</v>
      </c>
      <c r="U24" s="45">
        <v>1</v>
      </c>
      <c r="V24" s="45">
        <v>40</v>
      </c>
      <c r="W24" s="45">
        <v>19</v>
      </c>
      <c r="X24" s="45">
        <v>16</v>
      </c>
      <c r="Y24" s="45">
        <v>2</v>
      </c>
      <c r="Z24" s="45">
        <v>47</v>
      </c>
      <c r="AA24" s="45">
        <v>16</v>
      </c>
      <c r="AB24" s="45">
        <v>68</v>
      </c>
      <c r="AC24" s="45">
        <v>8</v>
      </c>
      <c r="AD24" s="45">
        <v>4</v>
      </c>
      <c r="AE24" s="45">
        <v>12</v>
      </c>
      <c r="AF24" s="45">
        <v>21</v>
      </c>
      <c r="AG24" s="45">
        <v>8</v>
      </c>
      <c r="AH24" s="45">
        <v>252</v>
      </c>
      <c r="AI24" s="45">
        <v>70</v>
      </c>
    </row>
    <row r="26" ht="15" customHeight="1">
      <c r="C26" s="10"/>
    </row>
    <row r="27" ht="15" customHeight="1">
      <c r="P27" s="10"/>
    </row>
  </sheetData>
  <sheetProtection/>
  <mergeCells count="17">
    <mergeCell ref="N5:O5"/>
    <mergeCell ref="P5:Q5"/>
    <mergeCell ref="B5:C5"/>
    <mergeCell ref="D5:E5"/>
    <mergeCell ref="F5:G5"/>
    <mergeCell ref="H5:I5"/>
    <mergeCell ref="J5:K5"/>
    <mergeCell ref="L5:M5"/>
    <mergeCell ref="AH5:AI5"/>
    <mergeCell ref="X5:Y5"/>
    <mergeCell ref="Z5:AA5"/>
    <mergeCell ref="AB5:AC5"/>
    <mergeCell ref="AD5:AE5"/>
    <mergeCell ref="R5:S5"/>
    <mergeCell ref="T5:U5"/>
    <mergeCell ref="V5:W5"/>
    <mergeCell ref="AF5:AG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16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6" t="s">
        <v>114</v>
      </c>
      <c r="C5" s="66" t="s">
        <v>102</v>
      </c>
      <c r="D5" s="66" t="s">
        <v>103</v>
      </c>
      <c r="E5" s="66" t="s">
        <v>104</v>
      </c>
      <c r="F5" s="66" t="s">
        <v>105</v>
      </c>
      <c r="G5" s="66" t="s">
        <v>110</v>
      </c>
      <c r="H5" s="66" t="s">
        <v>111</v>
      </c>
      <c r="I5" s="66" t="s">
        <v>112</v>
      </c>
      <c r="J5" s="66" t="s">
        <v>141</v>
      </c>
      <c r="K5" s="66" t="s">
        <v>106</v>
      </c>
      <c r="L5" s="66" t="s">
        <v>107</v>
      </c>
      <c r="M5" s="66" t="s">
        <v>109</v>
      </c>
      <c r="N5" s="65" t="s">
        <v>108</v>
      </c>
      <c r="O5" s="67"/>
    </row>
    <row r="6" spans="1:14" ht="19.5" customHeight="1" thickBot="1">
      <c r="A6" s="34" t="s">
        <v>23</v>
      </c>
      <c r="B6" s="44">
        <v>2926</v>
      </c>
      <c r="C6" s="44">
        <v>1074</v>
      </c>
      <c r="D6" s="44">
        <v>142</v>
      </c>
      <c r="E6" s="44">
        <v>87</v>
      </c>
      <c r="F6" s="44">
        <v>20</v>
      </c>
      <c r="G6" s="44">
        <v>1487</v>
      </c>
      <c r="H6" s="44">
        <v>145</v>
      </c>
      <c r="I6" s="44">
        <v>125</v>
      </c>
      <c r="J6" s="44">
        <v>22</v>
      </c>
      <c r="K6" s="44">
        <v>1926</v>
      </c>
      <c r="L6" s="44">
        <v>136</v>
      </c>
      <c r="M6" s="44">
        <v>779</v>
      </c>
      <c r="N6" s="44">
        <v>76</v>
      </c>
    </row>
    <row r="7" spans="1:14" ht="19.5" customHeight="1" thickBot="1">
      <c r="A7" s="35" t="s">
        <v>24</v>
      </c>
      <c r="B7" s="43">
        <v>214</v>
      </c>
      <c r="C7" s="43">
        <v>56</v>
      </c>
      <c r="D7" s="43">
        <v>8</v>
      </c>
      <c r="E7" s="43">
        <v>7</v>
      </c>
      <c r="F7" s="43">
        <v>14</v>
      </c>
      <c r="G7" s="43">
        <v>94</v>
      </c>
      <c r="H7" s="43">
        <v>19</v>
      </c>
      <c r="I7" s="43">
        <v>25</v>
      </c>
      <c r="J7" s="43">
        <v>7</v>
      </c>
      <c r="K7" s="43">
        <v>112</v>
      </c>
      <c r="L7" s="43">
        <v>28</v>
      </c>
      <c r="M7" s="43">
        <v>57</v>
      </c>
      <c r="N7" s="43">
        <v>20</v>
      </c>
    </row>
    <row r="8" spans="1:14" ht="19.5" customHeight="1" thickBot="1">
      <c r="A8" s="35" t="s">
        <v>25</v>
      </c>
      <c r="B8" s="43">
        <v>407</v>
      </c>
      <c r="C8" s="43">
        <v>133</v>
      </c>
      <c r="D8" s="43">
        <v>30</v>
      </c>
      <c r="E8" s="43">
        <v>9</v>
      </c>
      <c r="F8" s="43">
        <v>7</v>
      </c>
      <c r="G8" s="43">
        <v>184</v>
      </c>
      <c r="H8" s="43">
        <v>43</v>
      </c>
      <c r="I8" s="43">
        <v>10</v>
      </c>
      <c r="J8" s="43">
        <v>5</v>
      </c>
      <c r="K8" s="43">
        <v>253</v>
      </c>
      <c r="L8" s="43">
        <v>16</v>
      </c>
      <c r="M8" s="43">
        <v>128</v>
      </c>
      <c r="N8" s="43">
        <v>19</v>
      </c>
    </row>
    <row r="9" spans="1:14" ht="19.5" customHeight="1" thickBot="1">
      <c r="A9" s="35" t="s">
        <v>26</v>
      </c>
      <c r="B9" s="44">
        <v>961</v>
      </c>
      <c r="C9" s="44">
        <v>350</v>
      </c>
      <c r="D9" s="44">
        <v>40</v>
      </c>
      <c r="E9" s="44">
        <v>109</v>
      </c>
      <c r="F9" s="44">
        <v>11</v>
      </c>
      <c r="G9" s="44">
        <v>327</v>
      </c>
      <c r="H9" s="44">
        <v>36</v>
      </c>
      <c r="I9" s="44">
        <v>127</v>
      </c>
      <c r="J9" s="44">
        <v>10</v>
      </c>
      <c r="K9" s="44">
        <v>355</v>
      </c>
      <c r="L9" s="44">
        <v>140</v>
      </c>
      <c r="M9" s="44">
        <v>354</v>
      </c>
      <c r="N9" s="44">
        <v>117</v>
      </c>
    </row>
    <row r="10" spans="1:14" ht="19.5" customHeight="1" thickBot="1">
      <c r="A10" s="35" t="s">
        <v>27</v>
      </c>
      <c r="B10" s="43">
        <v>830</v>
      </c>
      <c r="C10" s="43">
        <v>276</v>
      </c>
      <c r="D10" s="43">
        <v>29</v>
      </c>
      <c r="E10" s="43">
        <v>23</v>
      </c>
      <c r="F10" s="43">
        <v>4</v>
      </c>
      <c r="G10" s="43">
        <v>455</v>
      </c>
      <c r="H10" s="43">
        <v>42</v>
      </c>
      <c r="I10" s="43">
        <v>15</v>
      </c>
      <c r="J10" s="43">
        <v>3</v>
      </c>
      <c r="K10" s="43">
        <v>538</v>
      </c>
      <c r="L10" s="43">
        <v>32</v>
      </c>
      <c r="M10" s="43">
        <v>238</v>
      </c>
      <c r="N10" s="43">
        <v>27</v>
      </c>
    </row>
    <row r="11" spans="1:14" ht="19.5" customHeight="1" thickBot="1">
      <c r="A11" s="35" t="s">
        <v>28</v>
      </c>
      <c r="B11" s="43">
        <v>77</v>
      </c>
      <c r="C11" s="43">
        <v>22</v>
      </c>
      <c r="D11" s="43">
        <v>1</v>
      </c>
      <c r="E11" s="43">
        <v>4</v>
      </c>
      <c r="F11" s="43">
        <v>1</v>
      </c>
      <c r="G11" s="43">
        <v>44</v>
      </c>
      <c r="H11" s="43">
        <v>3</v>
      </c>
      <c r="I11" s="43">
        <v>1</v>
      </c>
      <c r="J11" s="43">
        <v>3</v>
      </c>
      <c r="K11" s="43">
        <v>59</v>
      </c>
      <c r="L11" s="43">
        <v>4</v>
      </c>
      <c r="M11" s="43">
        <v>13</v>
      </c>
      <c r="N11" s="43">
        <v>2</v>
      </c>
    </row>
    <row r="12" spans="1:14" ht="19.5" customHeight="1" thickBot="1">
      <c r="A12" s="35" t="s">
        <v>29</v>
      </c>
      <c r="B12" s="44">
        <v>785</v>
      </c>
      <c r="C12" s="44">
        <v>318</v>
      </c>
      <c r="D12" s="44">
        <v>29</v>
      </c>
      <c r="E12" s="44">
        <v>29</v>
      </c>
      <c r="F12" s="44">
        <v>9</v>
      </c>
      <c r="G12" s="44">
        <v>367</v>
      </c>
      <c r="H12" s="44">
        <v>42</v>
      </c>
      <c r="I12" s="44">
        <v>25</v>
      </c>
      <c r="J12" s="44">
        <v>13</v>
      </c>
      <c r="K12" s="44">
        <v>475</v>
      </c>
      <c r="L12" s="44">
        <v>38</v>
      </c>
      <c r="M12" s="44">
        <v>251</v>
      </c>
      <c r="N12" s="44">
        <v>34</v>
      </c>
    </row>
    <row r="13" spans="1:14" ht="19.5" customHeight="1" thickBot="1">
      <c r="A13" s="35" t="s">
        <v>30</v>
      </c>
      <c r="B13" s="43">
        <v>364</v>
      </c>
      <c r="C13" s="43">
        <v>101</v>
      </c>
      <c r="D13" s="43">
        <v>22</v>
      </c>
      <c r="E13" s="43">
        <v>22</v>
      </c>
      <c r="F13" s="43">
        <v>11</v>
      </c>
      <c r="G13" s="43">
        <v>170</v>
      </c>
      <c r="H13" s="43">
        <v>31</v>
      </c>
      <c r="I13" s="43">
        <v>17</v>
      </c>
      <c r="J13" s="43">
        <v>10</v>
      </c>
      <c r="K13" s="43">
        <v>212</v>
      </c>
      <c r="L13" s="43">
        <v>33</v>
      </c>
      <c r="M13" s="43">
        <v>102</v>
      </c>
      <c r="N13" s="43">
        <v>23</v>
      </c>
    </row>
    <row r="14" spans="1:14" ht="19.5" customHeight="1" thickBot="1">
      <c r="A14" s="35" t="s">
        <v>31</v>
      </c>
      <c r="B14" s="43">
        <v>1427</v>
      </c>
      <c r="C14" s="43">
        <v>459</v>
      </c>
      <c r="D14" s="43">
        <v>79</v>
      </c>
      <c r="E14" s="43">
        <v>133</v>
      </c>
      <c r="F14" s="43">
        <v>25</v>
      </c>
      <c r="G14" s="43">
        <v>542</v>
      </c>
      <c r="H14" s="43">
        <v>101</v>
      </c>
      <c r="I14" s="43">
        <v>152</v>
      </c>
      <c r="J14" s="43">
        <v>31</v>
      </c>
      <c r="K14" s="43">
        <v>712</v>
      </c>
      <c r="L14" s="43">
        <v>239</v>
      </c>
      <c r="M14" s="43">
        <v>338</v>
      </c>
      <c r="N14" s="43">
        <v>154</v>
      </c>
    </row>
    <row r="15" spans="1:14" ht="19.5" customHeight="1" thickBot="1">
      <c r="A15" s="35" t="s">
        <v>32</v>
      </c>
      <c r="B15" s="44">
        <v>1838</v>
      </c>
      <c r="C15" s="44">
        <v>594</v>
      </c>
      <c r="D15" s="44">
        <v>61</v>
      </c>
      <c r="E15" s="44">
        <v>89</v>
      </c>
      <c r="F15" s="44">
        <v>16</v>
      </c>
      <c r="G15" s="44">
        <v>951</v>
      </c>
      <c r="H15" s="44">
        <v>68</v>
      </c>
      <c r="I15" s="44">
        <v>133</v>
      </c>
      <c r="J15" s="44">
        <v>17</v>
      </c>
      <c r="K15" s="44">
        <v>1149</v>
      </c>
      <c r="L15" s="44">
        <v>177</v>
      </c>
      <c r="M15" s="44">
        <v>441</v>
      </c>
      <c r="N15" s="44">
        <v>95</v>
      </c>
    </row>
    <row r="16" spans="1:14" ht="19.5" customHeight="1" thickBot="1">
      <c r="A16" s="35" t="s">
        <v>33</v>
      </c>
      <c r="B16" s="43">
        <v>268</v>
      </c>
      <c r="C16" s="43">
        <v>91</v>
      </c>
      <c r="D16" s="43">
        <v>14</v>
      </c>
      <c r="E16" s="43">
        <v>8</v>
      </c>
      <c r="F16" s="43">
        <v>2</v>
      </c>
      <c r="G16" s="43">
        <v>140</v>
      </c>
      <c r="H16" s="43">
        <v>22</v>
      </c>
      <c r="I16" s="43">
        <v>11</v>
      </c>
      <c r="J16" s="43">
        <v>5</v>
      </c>
      <c r="K16" s="43">
        <v>187</v>
      </c>
      <c r="L16" s="43">
        <v>16</v>
      </c>
      <c r="M16" s="43">
        <v>65</v>
      </c>
      <c r="N16" s="43">
        <v>4</v>
      </c>
    </row>
    <row r="17" spans="1:14" ht="19.5" customHeight="1" thickBot="1">
      <c r="A17" s="35" t="s">
        <v>34</v>
      </c>
      <c r="B17" s="43">
        <v>844</v>
      </c>
      <c r="C17" s="43">
        <v>316</v>
      </c>
      <c r="D17" s="43">
        <v>36</v>
      </c>
      <c r="E17" s="43">
        <v>13</v>
      </c>
      <c r="F17" s="43">
        <v>6</v>
      </c>
      <c r="G17" s="43">
        <v>440</v>
      </c>
      <c r="H17" s="43">
        <v>44</v>
      </c>
      <c r="I17" s="43">
        <v>36</v>
      </c>
      <c r="J17" s="43">
        <v>4</v>
      </c>
      <c r="K17" s="43">
        <v>569</v>
      </c>
      <c r="L17" s="43">
        <v>51</v>
      </c>
      <c r="M17" s="43">
        <v>217</v>
      </c>
      <c r="N17" s="43">
        <v>30</v>
      </c>
    </row>
    <row r="18" spans="1:14" ht="19.5" customHeight="1" thickBot="1">
      <c r="A18" s="35" t="s">
        <v>35</v>
      </c>
      <c r="B18" s="44">
        <v>1589</v>
      </c>
      <c r="C18" s="44">
        <v>487</v>
      </c>
      <c r="D18" s="44">
        <v>74</v>
      </c>
      <c r="E18" s="44">
        <v>163</v>
      </c>
      <c r="F18" s="44">
        <v>27</v>
      </c>
      <c r="G18" s="44">
        <v>648</v>
      </c>
      <c r="H18" s="44">
        <v>94</v>
      </c>
      <c r="I18" s="44">
        <v>187</v>
      </c>
      <c r="J18" s="44">
        <v>43</v>
      </c>
      <c r="K18" s="44">
        <v>752</v>
      </c>
      <c r="L18" s="44">
        <v>268</v>
      </c>
      <c r="M18" s="44">
        <v>383</v>
      </c>
      <c r="N18" s="44">
        <v>189</v>
      </c>
    </row>
    <row r="19" spans="1:14" ht="19.5" customHeight="1" thickBot="1">
      <c r="A19" s="35" t="s">
        <v>36</v>
      </c>
      <c r="B19" s="43">
        <v>651</v>
      </c>
      <c r="C19" s="43">
        <v>193</v>
      </c>
      <c r="D19" s="43">
        <v>37</v>
      </c>
      <c r="E19" s="43">
        <v>26</v>
      </c>
      <c r="F19" s="43">
        <v>12</v>
      </c>
      <c r="G19" s="43">
        <v>349</v>
      </c>
      <c r="H19" s="43">
        <v>37</v>
      </c>
      <c r="I19" s="43">
        <v>31</v>
      </c>
      <c r="J19" s="43">
        <v>16</v>
      </c>
      <c r="K19" s="43">
        <v>405</v>
      </c>
      <c r="L19" s="43">
        <v>53</v>
      </c>
      <c r="M19" s="43">
        <v>160</v>
      </c>
      <c r="N19" s="43">
        <v>33</v>
      </c>
    </row>
    <row r="20" spans="1:14" ht="19.5" customHeight="1" thickBot="1">
      <c r="A20" s="35" t="s">
        <v>37</v>
      </c>
      <c r="B20" s="43">
        <v>171</v>
      </c>
      <c r="C20" s="43">
        <v>61</v>
      </c>
      <c r="D20" s="43">
        <v>14</v>
      </c>
      <c r="E20" s="43">
        <v>8</v>
      </c>
      <c r="F20" s="43">
        <v>6</v>
      </c>
      <c r="G20" s="43">
        <v>59</v>
      </c>
      <c r="H20" s="43">
        <v>17</v>
      </c>
      <c r="I20" s="43">
        <v>11</v>
      </c>
      <c r="J20" s="43">
        <v>3</v>
      </c>
      <c r="K20" s="43">
        <v>86</v>
      </c>
      <c r="L20" s="43">
        <v>27</v>
      </c>
      <c r="M20" s="43">
        <v>39</v>
      </c>
      <c r="N20" s="43">
        <v>18</v>
      </c>
    </row>
    <row r="21" spans="1:14" ht="19.5" customHeight="1" thickBot="1">
      <c r="A21" s="36" t="s">
        <v>38</v>
      </c>
      <c r="B21" s="44">
        <v>1533</v>
      </c>
      <c r="C21" s="44">
        <v>589</v>
      </c>
      <c r="D21" s="44">
        <v>65</v>
      </c>
      <c r="E21" s="44">
        <v>177</v>
      </c>
      <c r="F21" s="44">
        <v>31</v>
      </c>
      <c r="G21" s="44">
        <v>523</v>
      </c>
      <c r="H21" s="44">
        <v>95</v>
      </c>
      <c r="I21" s="44">
        <v>167</v>
      </c>
      <c r="J21" s="44">
        <v>39</v>
      </c>
      <c r="K21" s="44">
        <v>571</v>
      </c>
      <c r="L21" s="44">
        <v>234</v>
      </c>
      <c r="M21" s="44">
        <v>504</v>
      </c>
      <c r="N21" s="44">
        <v>220</v>
      </c>
    </row>
    <row r="22" spans="1:14" ht="19.5" customHeight="1" thickBot="1">
      <c r="A22" s="37" t="s">
        <v>39</v>
      </c>
      <c r="B22" s="43">
        <v>87</v>
      </c>
      <c r="C22" s="43">
        <v>22</v>
      </c>
      <c r="D22" s="43">
        <v>7</v>
      </c>
      <c r="E22" s="43">
        <v>6</v>
      </c>
      <c r="F22" s="43">
        <v>3</v>
      </c>
      <c r="G22" s="43">
        <v>45</v>
      </c>
      <c r="H22" s="43">
        <v>6</v>
      </c>
      <c r="I22" s="43">
        <v>9</v>
      </c>
      <c r="J22" s="43">
        <v>1</v>
      </c>
      <c r="K22" s="43">
        <v>51</v>
      </c>
      <c r="L22" s="43">
        <v>10</v>
      </c>
      <c r="M22" s="43">
        <v>21</v>
      </c>
      <c r="N22" s="43">
        <v>8</v>
      </c>
    </row>
    <row r="23" spans="1:14" ht="19.5" customHeight="1" thickBot="1">
      <c r="A23" s="38" t="s">
        <v>40</v>
      </c>
      <c r="B23" s="45">
        <v>14972</v>
      </c>
      <c r="C23" s="45">
        <v>5142</v>
      </c>
      <c r="D23" s="45">
        <v>688</v>
      </c>
      <c r="E23" s="45">
        <v>913</v>
      </c>
      <c r="F23" s="45">
        <v>205</v>
      </c>
      <c r="G23" s="45">
        <v>6825</v>
      </c>
      <c r="H23" s="45">
        <v>845</v>
      </c>
      <c r="I23" s="45">
        <v>1082</v>
      </c>
      <c r="J23" s="45">
        <v>232</v>
      </c>
      <c r="K23" s="45">
        <v>8412</v>
      </c>
      <c r="L23" s="45">
        <v>1502</v>
      </c>
      <c r="M23" s="45">
        <v>4090</v>
      </c>
      <c r="N23" s="45">
        <v>1069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6" t="s">
        <v>118</v>
      </c>
      <c r="C5" s="69" t="s">
        <v>102</v>
      </c>
      <c r="D5" s="66" t="s">
        <v>103</v>
      </c>
      <c r="E5" s="66" t="s">
        <v>104</v>
      </c>
      <c r="F5" s="66" t="s">
        <v>105</v>
      </c>
      <c r="G5" s="66" t="s">
        <v>110</v>
      </c>
      <c r="H5" s="66" t="s">
        <v>111</v>
      </c>
      <c r="I5" s="66" t="s">
        <v>112</v>
      </c>
      <c r="J5" s="66" t="s">
        <v>113</v>
      </c>
      <c r="K5" s="66" t="s">
        <v>106</v>
      </c>
      <c r="L5" s="66" t="s">
        <v>107</v>
      </c>
      <c r="M5" s="66" t="s">
        <v>109</v>
      </c>
      <c r="N5" s="68" t="s">
        <v>108</v>
      </c>
    </row>
    <row r="6" spans="1:14" ht="19.5" customHeight="1" thickBot="1">
      <c r="A6" s="34" t="s">
        <v>23</v>
      </c>
      <c r="B6" s="44">
        <v>429</v>
      </c>
      <c r="C6" s="44">
        <v>131</v>
      </c>
      <c r="D6" s="44">
        <v>26</v>
      </c>
      <c r="E6" s="44">
        <v>7</v>
      </c>
      <c r="F6" s="44">
        <v>3</v>
      </c>
      <c r="G6" s="44">
        <v>236</v>
      </c>
      <c r="H6" s="44">
        <v>34</v>
      </c>
      <c r="I6" s="44">
        <v>24</v>
      </c>
      <c r="J6" s="44">
        <v>2</v>
      </c>
      <c r="K6" s="44">
        <v>317</v>
      </c>
      <c r="L6" s="44">
        <v>36</v>
      </c>
      <c r="M6" s="44">
        <v>69</v>
      </c>
      <c r="N6" s="44">
        <v>8</v>
      </c>
    </row>
    <row r="7" spans="1:14" ht="19.5" customHeight="1" thickBot="1">
      <c r="A7" s="35" t="s">
        <v>24</v>
      </c>
      <c r="B7" s="43">
        <v>18</v>
      </c>
      <c r="C7" s="43">
        <v>2</v>
      </c>
      <c r="D7" s="43">
        <v>0</v>
      </c>
      <c r="E7" s="43">
        <v>0</v>
      </c>
      <c r="F7" s="43">
        <v>1</v>
      </c>
      <c r="G7" s="43">
        <v>8</v>
      </c>
      <c r="H7" s="43">
        <v>2</v>
      </c>
      <c r="I7" s="43">
        <v>5</v>
      </c>
      <c r="J7" s="43">
        <v>3</v>
      </c>
      <c r="K7" s="43">
        <v>11</v>
      </c>
      <c r="L7" s="43">
        <v>4</v>
      </c>
      <c r="M7" s="43">
        <v>3</v>
      </c>
      <c r="N7" s="43">
        <v>1</v>
      </c>
    </row>
    <row r="8" spans="1:14" ht="19.5" customHeight="1" thickBot="1">
      <c r="A8" s="35" t="s">
        <v>25</v>
      </c>
      <c r="B8" s="43">
        <v>87</v>
      </c>
      <c r="C8" s="43">
        <v>27</v>
      </c>
      <c r="D8" s="43">
        <v>5</v>
      </c>
      <c r="E8" s="43">
        <v>2</v>
      </c>
      <c r="F8" s="43">
        <v>0</v>
      </c>
      <c r="G8" s="43">
        <v>44</v>
      </c>
      <c r="H8" s="43">
        <v>12</v>
      </c>
      <c r="I8" s="43">
        <v>3</v>
      </c>
      <c r="J8" s="43">
        <v>1</v>
      </c>
      <c r="K8" s="43">
        <v>55</v>
      </c>
      <c r="L8" s="43">
        <v>8</v>
      </c>
      <c r="M8" s="43">
        <v>20</v>
      </c>
      <c r="N8" s="43">
        <v>3</v>
      </c>
    </row>
    <row r="9" spans="1:14" ht="19.5" customHeight="1" thickBot="1">
      <c r="A9" s="35" t="s">
        <v>26</v>
      </c>
      <c r="B9" s="44">
        <v>126</v>
      </c>
      <c r="C9" s="44">
        <v>48</v>
      </c>
      <c r="D9" s="44">
        <v>3</v>
      </c>
      <c r="E9" s="44">
        <v>14</v>
      </c>
      <c r="F9" s="44">
        <v>3</v>
      </c>
      <c r="G9" s="44">
        <v>52</v>
      </c>
      <c r="H9" s="44">
        <v>3</v>
      </c>
      <c r="I9" s="44">
        <v>7</v>
      </c>
      <c r="J9" s="44">
        <v>2</v>
      </c>
      <c r="K9" s="44">
        <v>63</v>
      </c>
      <c r="L9" s="44">
        <v>13</v>
      </c>
      <c r="M9" s="44">
        <v>39</v>
      </c>
      <c r="N9" s="44">
        <v>14</v>
      </c>
    </row>
    <row r="10" spans="1:14" ht="19.5" customHeight="1" thickBot="1">
      <c r="A10" s="35" t="s">
        <v>27</v>
      </c>
      <c r="B10" s="43">
        <v>107</v>
      </c>
      <c r="C10" s="43">
        <v>36</v>
      </c>
      <c r="D10" s="43">
        <v>4</v>
      </c>
      <c r="E10" s="43">
        <v>3</v>
      </c>
      <c r="F10" s="43">
        <v>1</v>
      </c>
      <c r="G10" s="43">
        <v>59</v>
      </c>
      <c r="H10" s="43">
        <v>6</v>
      </c>
      <c r="I10" s="43">
        <v>0</v>
      </c>
      <c r="J10" s="43">
        <v>0</v>
      </c>
      <c r="K10" s="43">
        <v>71</v>
      </c>
      <c r="L10" s="43">
        <v>3</v>
      </c>
      <c r="M10" s="43">
        <v>30</v>
      </c>
      <c r="N10" s="43">
        <v>3</v>
      </c>
    </row>
    <row r="11" spans="1:14" ht="19.5" customHeight="1" thickBot="1">
      <c r="A11" s="35" t="s">
        <v>28</v>
      </c>
      <c r="B11" s="44">
        <v>12</v>
      </c>
      <c r="C11" s="44">
        <v>4</v>
      </c>
      <c r="D11" s="44">
        <v>0</v>
      </c>
      <c r="E11" s="44">
        <v>0</v>
      </c>
      <c r="F11" s="44">
        <v>0</v>
      </c>
      <c r="G11" s="44">
        <v>5</v>
      </c>
      <c r="H11" s="44">
        <v>2</v>
      </c>
      <c r="I11" s="44">
        <v>0</v>
      </c>
      <c r="J11" s="44">
        <v>1</v>
      </c>
      <c r="K11" s="44">
        <v>8</v>
      </c>
      <c r="L11" s="44">
        <v>2</v>
      </c>
      <c r="M11" s="44">
        <v>2</v>
      </c>
      <c r="N11" s="44">
        <v>0</v>
      </c>
    </row>
    <row r="12" spans="1:14" ht="19.5" customHeight="1" thickBot="1">
      <c r="A12" s="35" t="s">
        <v>29</v>
      </c>
      <c r="B12" s="43">
        <v>122</v>
      </c>
      <c r="C12" s="43">
        <v>45</v>
      </c>
      <c r="D12" s="43">
        <v>5</v>
      </c>
      <c r="E12" s="43">
        <v>2</v>
      </c>
      <c r="F12" s="43">
        <v>5</v>
      </c>
      <c r="G12" s="43">
        <v>65</v>
      </c>
      <c r="H12" s="43">
        <v>8</v>
      </c>
      <c r="I12" s="43">
        <v>3</v>
      </c>
      <c r="J12" s="43">
        <v>7</v>
      </c>
      <c r="K12" s="43">
        <v>84</v>
      </c>
      <c r="L12" s="43">
        <v>11</v>
      </c>
      <c r="M12" s="43">
        <v>26</v>
      </c>
      <c r="N12" s="43">
        <v>3</v>
      </c>
    </row>
    <row r="13" spans="1:14" ht="19.5" customHeight="1" thickBot="1">
      <c r="A13" s="35" t="s">
        <v>30</v>
      </c>
      <c r="B13" s="43">
        <v>128</v>
      </c>
      <c r="C13" s="43">
        <v>39</v>
      </c>
      <c r="D13" s="43">
        <v>10</v>
      </c>
      <c r="E13" s="43">
        <v>4</v>
      </c>
      <c r="F13" s="43">
        <v>2</v>
      </c>
      <c r="G13" s="43">
        <v>63</v>
      </c>
      <c r="H13" s="43">
        <v>10</v>
      </c>
      <c r="I13" s="43">
        <v>5</v>
      </c>
      <c r="J13" s="43">
        <v>2</v>
      </c>
      <c r="K13" s="43">
        <v>82</v>
      </c>
      <c r="L13" s="43">
        <v>12</v>
      </c>
      <c r="M13" s="43">
        <v>23</v>
      </c>
      <c r="N13" s="43">
        <v>9</v>
      </c>
    </row>
    <row r="14" spans="1:14" ht="19.5" customHeight="1" thickBot="1">
      <c r="A14" s="35" t="s">
        <v>31</v>
      </c>
      <c r="B14" s="44">
        <v>583</v>
      </c>
      <c r="C14" s="44">
        <v>176</v>
      </c>
      <c r="D14" s="44">
        <v>36</v>
      </c>
      <c r="E14" s="44">
        <v>51</v>
      </c>
      <c r="F14" s="44">
        <v>11</v>
      </c>
      <c r="G14" s="44">
        <v>227</v>
      </c>
      <c r="H14" s="44">
        <v>53</v>
      </c>
      <c r="I14" s="44">
        <v>55</v>
      </c>
      <c r="J14" s="44">
        <v>12</v>
      </c>
      <c r="K14" s="44">
        <v>307</v>
      </c>
      <c r="L14" s="44">
        <v>80</v>
      </c>
      <c r="M14" s="44">
        <v>146</v>
      </c>
      <c r="N14" s="44">
        <v>51</v>
      </c>
    </row>
    <row r="15" spans="1:14" ht="19.5" customHeight="1" thickBot="1">
      <c r="A15" s="35" t="s">
        <v>32</v>
      </c>
      <c r="B15" s="43">
        <v>377</v>
      </c>
      <c r="C15" s="43">
        <v>118</v>
      </c>
      <c r="D15" s="43">
        <v>15</v>
      </c>
      <c r="E15" s="43">
        <v>15</v>
      </c>
      <c r="F15" s="43">
        <v>6</v>
      </c>
      <c r="G15" s="43">
        <v>191</v>
      </c>
      <c r="H15" s="43">
        <v>15</v>
      </c>
      <c r="I15" s="43">
        <v>29</v>
      </c>
      <c r="J15" s="43">
        <v>2</v>
      </c>
      <c r="K15" s="43">
        <v>241</v>
      </c>
      <c r="L15" s="43">
        <v>39</v>
      </c>
      <c r="M15" s="43">
        <v>88</v>
      </c>
      <c r="N15" s="43">
        <v>15</v>
      </c>
    </row>
    <row r="16" spans="1:14" ht="19.5" customHeight="1" thickBot="1">
      <c r="A16" s="35" t="s">
        <v>33</v>
      </c>
      <c r="B16" s="44">
        <v>66</v>
      </c>
      <c r="C16" s="44">
        <v>16</v>
      </c>
      <c r="D16" s="44">
        <v>6</v>
      </c>
      <c r="E16" s="44">
        <v>2</v>
      </c>
      <c r="F16" s="44">
        <v>0</v>
      </c>
      <c r="G16" s="44">
        <v>35</v>
      </c>
      <c r="H16" s="44">
        <v>6</v>
      </c>
      <c r="I16" s="44">
        <v>5</v>
      </c>
      <c r="J16" s="44">
        <v>1</v>
      </c>
      <c r="K16" s="44">
        <v>43</v>
      </c>
      <c r="L16" s="44">
        <v>8</v>
      </c>
      <c r="M16" s="44">
        <v>13</v>
      </c>
      <c r="N16" s="44">
        <v>1</v>
      </c>
    </row>
    <row r="17" spans="1:14" ht="19.5" customHeight="1" thickBot="1">
      <c r="A17" s="35" t="s">
        <v>34</v>
      </c>
      <c r="B17" s="43">
        <v>94</v>
      </c>
      <c r="C17" s="43">
        <v>26</v>
      </c>
      <c r="D17" s="43">
        <v>11</v>
      </c>
      <c r="E17" s="43">
        <v>0</v>
      </c>
      <c r="F17" s="43">
        <v>1</v>
      </c>
      <c r="G17" s="43">
        <v>53</v>
      </c>
      <c r="H17" s="43">
        <v>6</v>
      </c>
      <c r="I17" s="43">
        <v>3</v>
      </c>
      <c r="J17" s="43">
        <v>0</v>
      </c>
      <c r="K17" s="43">
        <v>73</v>
      </c>
      <c r="L17" s="43">
        <v>3</v>
      </c>
      <c r="M17" s="43">
        <v>19</v>
      </c>
      <c r="N17" s="43">
        <v>1</v>
      </c>
    </row>
    <row r="18" spans="1:14" ht="19.5" customHeight="1" thickBot="1">
      <c r="A18" s="35" t="s">
        <v>35</v>
      </c>
      <c r="B18" s="43">
        <v>483</v>
      </c>
      <c r="C18" s="43">
        <v>132</v>
      </c>
      <c r="D18" s="43">
        <v>19</v>
      </c>
      <c r="E18" s="43">
        <v>34</v>
      </c>
      <c r="F18" s="43">
        <v>5</v>
      </c>
      <c r="G18" s="43">
        <v>219</v>
      </c>
      <c r="H18" s="43">
        <v>18</v>
      </c>
      <c r="I18" s="43">
        <v>58</v>
      </c>
      <c r="J18" s="43">
        <v>10</v>
      </c>
      <c r="K18" s="43">
        <v>260</v>
      </c>
      <c r="L18" s="43">
        <v>69</v>
      </c>
      <c r="M18" s="43">
        <v>125</v>
      </c>
      <c r="N18" s="43">
        <v>32</v>
      </c>
    </row>
    <row r="19" spans="1:14" ht="19.5" customHeight="1" thickBot="1">
      <c r="A19" s="35" t="s">
        <v>36</v>
      </c>
      <c r="B19" s="44">
        <v>98</v>
      </c>
      <c r="C19" s="44">
        <v>34</v>
      </c>
      <c r="D19" s="44">
        <v>6</v>
      </c>
      <c r="E19" s="44">
        <v>5</v>
      </c>
      <c r="F19" s="44">
        <v>1</v>
      </c>
      <c r="G19" s="44">
        <v>39</v>
      </c>
      <c r="H19" s="44">
        <v>7</v>
      </c>
      <c r="I19" s="44">
        <v>9</v>
      </c>
      <c r="J19" s="44">
        <v>3</v>
      </c>
      <c r="K19" s="44">
        <v>66</v>
      </c>
      <c r="L19" s="44">
        <v>12</v>
      </c>
      <c r="M19" s="44">
        <v>14</v>
      </c>
      <c r="N19" s="44">
        <v>5</v>
      </c>
    </row>
    <row r="20" spans="1:14" ht="19.5" customHeight="1" thickBot="1">
      <c r="A20" s="35" t="s">
        <v>37</v>
      </c>
      <c r="B20" s="43">
        <v>44</v>
      </c>
      <c r="C20" s="43">
        <v>13</v>
      </c>
      <c r="D20" s="43">
        <v>2</v>
      </c>
      <c r="E20" s="43">
        <v>2</v>
      </c>
      <c r="F20" s="43">
        <v>4</v>
      </c>
      <c r="G20" s="43">
        <v>21</v>
      </c>
      <c r="H20" s="43">
        <v>2</v>
      </c>
      <c r="I20" s="43">
        <v>3</v>
      </c>
      <c r="J20" s="43">
        <v>2</v>
      </c>
      <c r="K20" s="43">
        <v>30</v>
      </c>
      <c r="L20" s="43">
        <v>6</v>
      </c>
      <c r="M20" s="43">
        <v>4</v>
      </c>
      <c r="N20" s="43">
        <v>4</v>
      </c>
    </row>
    <row r="21" spans="1:14" ht="19.5" customHeight="1" thickBot="1">
      <c r="A21" s="36" t="s">
        <v>38</v>
      </c>
      <c r="B21" s="44">
        <v>387</v>
      </c>
      <c r="C21" s="44">
        <v>118</v>
      </c>
      <c r="D21" s="44">
        <v>18</v>
      </c>
      <c r="E21" s="44">
        <v>34</v>
      </c>
      <c r="F21" s="44">
        <v>4</v>
      </c>
      <c r="G21" s="44">
        <v>136</v>
      </c>
      <c r="H21" s="44">
        <v>30</v>
      </c>
      <c r="I21" s="44">
        <v>54</v>
      </c>
      <c r="J21" s="44">
        <v>6</v>
      </c>
      <c r="K21" s="44">
        <v>187</v>
      </c>
      <c r="L21" s="44">
        <v>49</v>
      </c>
      <c r="M21" s="44">
        <v>118</v>
      </c>
      <c r="N21" s="44">
        <v>40</v>
      </c>
    </row>
    <row r="22" spans="1:14" ht="19.5" customHeight="1" thickBot="1">
      <c r="A22" s="37" t="s">
        <v>39</v>
      </c>
      <c r="B22" s="43">
        <v>25</v>
      </c>
      <c r="C22" s="43">
        <v>5</v>
      </c>
      <c r="D22" s="43">
        <v>2</v>
      </c>
      <c r="E22" s="43">
        <v>1</v>
      </c>
      <c r="F22" s="43">
        <v>0</v>
      </c>
      <c r="G22" s="43">
        <v>12</v>
      </c>
      <c r="H22" s="43">
        <v>2</v>
      </c>
      <c r="I22" s="43">
        <v>4</v>
      </c>
      <c r="J22" s="43">
        <v>2</v>
      </c>
      <c r="K22" s="43">
        <v>7</v>
      </c>
      <c r="L22" s="43">
        <v>9</v>
      </c>
      <c r="M22" s="43">
        <v>4</v>
      </c>
      <c r="N22" s="43">
        <v>5</v>
      </c>
    </row>
    <row r="23" spans="1:14" ht="19.5" customHeight="1" thickBot="1">
      <c r="A23" s="38" t="s">
        <v>40</v>
      </c>
      <c r="B23" s="45">
        <v>3186</v>
      </c>
      <c r="C23" s="45">
        <v>970</v>
      </c>
      <c r="D23" s="45">
        <v>168</v>
      </c>
      <c r="E23" s="45">
        <v>176</v>
      </c>
      <c r="F23" s="45">
        <v>47</v>
      </c>
      <c r="G23" s="45">
        <v>1465</v>
      </c>
      <c r="H23" s="45">
        <v>216</v>
      </c>
      <c r="I23" s="45">
        <v>267</v>
      </c>
      <c r="J23" s="45">
        <v>56</v>
      </c>
      <c r="K23" s="45">
        <v>1905</v>
      </c>
      <c r="L23" s="45">
        <v>364</v>
      </c>
      <c r="M23" s="45">
        <v>743</v>
      </c>
      <c r="N23" s="45">
        <v>195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2021-03-18T07:38:15Z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